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Datos Historicos\Insoam_Software\Macropus_www\Desarrollo\Descargas\Plantillas\Administracion\Formatos\"/>
    </mc:Choice>
  </mc:AlternateContent>
  <xr:revisionPtr revIDLastSave="0" documentId="13_ncr:1_{99DACAF9-94AF-4B1C-ADD0-315163E41D3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Configuracion" sheetId="12" r:id="rId1"/>
    <sheet name="Terceros-Proveedores" sheetId="9" r:id="rId2"/>
    <sheet name="Productos" sheetId="7" r:id="rId3"/>
    <sheet name="Usuarios" sheetId="11" r:id="rId4"/>
    <sheet name="Rutas" sheetId="14" r:id="rId5"/>
    <sheet name="Rutas-Clientes" sheetId="10" r:id="rId6"/>
    <sheet name="Terceros-Clientes" sheetId="1" r:id="rId7"/>
    <sheet name="Movimientos" sheetId="13" r:id="rId8"/>
  </sheets>
  <definedNames>
    <definedName name="_xlnm._FilterDatabase" localSheetId="6" hidden="1">'Terceros-Clientes'!$A$2:$O$270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3" l="1"/>
  <c r="T4" i="13"/>
  <c r="T5" i="13"/>
  <c r="T6" i="13"/>
  <c r="T7" i="13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4" i="13"/>
  <c r="T35" i="13"/>
  <c r="T36" i="13"/>
  <c r="T37" i="13"/>
  <c r="T38" i="13"/>
  <c r="T39" i="13"/>
  <c r="T40" i="13"/>
  <c r="T41" i="13"/>
  <c r="T42" i="13"/>
  <c r="T43" i="13"/>
  <c r="T44" i="13"/>
  <c r="T45" i="13"/>
  <c r="T46" i="13"/>
  <c r="T47" i="13"/>
  <c r="T48" i="13"/>
  <c r="T49" i="13"/>
  <c r="T50" i="13"/>
  <c r="T51" i="13"/>
  <c r="T52" i="13"/>
  <c r="T53" i="13"/>
  <c r="T54" i="13"/>
  <c r="T55" i="13"/>
  <c r="T56" i="13"/>
  <c r="T57" i="13"/>
  <c r="T58" i="13"/>
  <c r="T59" i="13"/>
  <c r="T60" i="13"/>
  <c r="T61" i="13"/>
  <c r="T62" i="13"/>
  <c r="T63" i="13"/>
  <c r="T64" i="13"/>
  <c r="T65" i="13"/>
  <c r="T66" i="13"/>
  <c r="T67" i="13"/>
  <c r="T68" i="13"/>
  <c r="T69" i="13"/>
  <c r="T70" i="13"/>
  <c r="T71" i="13"/>
  <c r="T72" i="13"/>
  <c r="T73" i="13"/>
  <c r="T74" i="13"/>
  <c r="T75" i="13"/>
  <c r="T76" i="13"/>
  <c r="T77" i="13"/>
  <c r="T78" i="13"/>
  <c r="T79" i="13"/>
  <c r="T80" i="13"/>
  <c r="T81" i="13"/>
  <c r="T82" i="13"/>
  <c r="T83" i="13"/>
  <c r="T84" i="13"/>
  <c r="T85" i="13"/>
  <c r="T86" i="13"/>
  <c r="T87" i="13"/>
  <c r="T88" i="13"/>
  <c r="T89" i="13"/>
  <c r="T90" i="13"/>
  <c r="T91" i="13"/>
  <c r="T92" i="13"/>
  <c r="T93" i="13"/>
  <c r="T94" i="13"/>
  <c r="T95" i="13"/>
  <c r="T96" i="13"/>
  <c r="T97" i="13"/>
  <c r="T98" i="13"/>
  <c r="T99" i="13"/>
  <c r="T100" i="13"/>
  <c r="T101" i="13"/>
  <c r="T102" i="13"/>
  <c r="T103" i="13"/>
  <c r="T104" i="13"/>
  <c r="T105" i="13"/>
  <c r="T106" i="13"/>
  <c r="T107" i="13"/>
  <c r="T108" i="13"/>
  <c r="T109" i="13"/>
  <c r="T110" i="13"/>
  <c r="T111" i="13"/>
  <c r="T112" i="13"/>
  <c r="T113" i="13"/>
  <c r="T114" i="13"/>
  <c r="T115" i="13"/>
  <c r="T116" i="13"/>
  <c r="T117" i="13"/>
  <c r="T118" i="13"/>
  <c r="T119" i="13"/>
  <c r="T120" i="13"/>
  <c r="T121" i="13"/>
  <c r="T122" i="13"/>
  <c r="T123" i="13"/>
  <c r="T124" i="13"/>
  <c r="T125" i="13"/>
  <c r="T126" i="13"/>
  <c r="T127" i="13"/>
  <c r="T128" i="13"/>
  <c r="T129" i="13"/>
  <c r="T130" i="13"/>
  <c r="T131" i="13"/>
  <c r="T132" i="13"/>
  <c r="T133" i="13"/>
  <c r="T134" i="13"/>
  <c r="T135" i="13"/>
  <c r="T136" i="13"/>
  <c r="T137" i="13"/>
  <c r="T138" i="13"/>
  <c r="T139" i="13"/>
  <c r="T140" i="13"/>
  <c r="T141" i="13"/>
  <c r="T142" i="13"/>
  <c r="T143" i="13"/>
  <c r="T144" i="13"/>
  <c r="T145" i="13"/>
  <c r="T146" i="13"/>
  <c r="T147" i="13"/>
  <c r="T148" i="13"/>
  <c r="T149" i="13"/>
  <c r="T150" i="13"/>
  <c r="T151" i="13"/>
  <c r="T152" i="13"/>
  <c r="T153" i="13"/>
  <c r="T154" i="13"/>
  <c r="T155" i="13"/>
  <c r="T156" i="13"/>
  <c r="T157" i="13"/>
  <c r="T158" i="13"/>
  <c r="T159" i="13"/>
  <c r="T160" i="13"/>
  <c r="T161" i="13"/>
  <c r="T162" i="13"/>
  <c r="T163" i="13"/>
  <c r="T164" i="13"/>
  <c r="T165" i="13"/>
  <c r="T166" i="13"/>
  <c r="T167" i="13"/>
  <c r="T168" i="13"/>
  <c r="T169" i="13"/>
  <c r="T170" i="13"/>
  <c r="T171" i="13"/>
  <c r="T172" i="13"/>
  <c r="T173" i="13"/>
  <c r="T174" i="13"/>
  <c r="T175" i="13"/>
  <c r="T176" i="13"/>
  <c r="T177" i="13"/>
  <c r="T178" i="13"/>
  <c r="T179" i="13"/>
  <c r="T180" i="13"/>
  <c r="T181" i="13"/>
  <c r="T182" i="13"/>
  <c r="T183" i="13"/>
  <c r="T184" i="13"/>
  <c r="T185" i="13"/>
  <c r="T186" i="13"/>
  <c r="T187" i="13"/>
  <c r="T188" i="13"/>
  <c r="T189" i="13"/>
  <c r="T190" i="13"/>
  <c r="T191" i="13"/>
  <c r="T192" i="13"/>
  <c r="T193" i="13"/>
  <c r="T194" i="13"/>
  <c r="T195" i="13"/>
  <c r="T196" i="13"/>
  <c r="T197" i="13"/>
  <c r="T198" i="13"/>
  <c r="T199" i="13"/>
  <c r="T200" i="13"/>
  <c r="T201" i="13"/>
  <c r="T202" i="13"/>
  <c r="T203" i="13"/>
  <c r="T204" i="13"/>
  <c r="T205" i="13"/>
  <c r="T206" i="13"/>
  <c r="T207" i="13"/>
  <c r="T208" i="13"/>
  <c r="T209" i="13"/>
  <c r="T210" i="13"/>
  <c r="T211" i="13"/>
  <c r="T212" i="13"/>
  <c r="T213" i="13"/>
  <c r="T214" i="13"/>
  <c r="T215" i="13"/>
  <c r="T216" i="13"/>
  <c r="T217" i="13"/>
  <c r="T218" i="13"/>
  <c r="T219" i="13"/>
  <c r="T220" i="13"/>
  <c r="T221" i="13"/>
  <c r="T222" i="13"/>
  <c r="T223" i="13"/>
  <c r="T224" i="13"/>
  <c r="T225" i="13"/>
  <c r="T226" i="13"/>
  <c r="T227" i="13"/>
  <c r="T228" i="13"/>
  <c r="T229" i="13"/>
  <c r="T230" i="13"/>
  <c r="T231" i="13"/>
  <c r="T232" i="13"/>
  <c r="T233" i="13"/>
  <c r="T234" i="13"/>
  <c r="T235" i="13"/>
  <c r="T236" i="13"/>
  <c r="T237" i="13"/>
  <c r="T238" i="13"/>
  <c r="T239" i="13"/>
  <c r="T240" i="13"/>
  <c r="T241" i="13"/>
  <c r="T242" i="13"/>
  <c r="T243" i="13"/>
  <c r="T244" i="13"/>
  <c r="T245" i="13"/>
  <c r="T246" i="13"/>
  <c r="T247" i="13"/>
  <c r="T248" i="13"/>
  <c r="T249" i="13"/>
  <c r="T250" i="13"/>
  <c r="T251" i="13"/>
  <c r="T252" i="13"/>
  <c r="T253" i="13"/>
  <c r="T254" i="13"/>
  <c r="T255" i="13"/>
  <c r="T256" i="13"/>
  <c r="T257" i="13"/>
  <c r="T258" i="13"/>
  <c r="T259" i="13"/>
  <c r="T260" i="13"/>
  <c r="T261" i="13"/>
  <c r="T262" i="13"/>
  <c r="T263" i="13"/>
  <c r="T264" i="13"/>
  <c r="T265" i="13"/>
  <c r="T266" i="13"/>
  <c r="T267" i="13"/>
  <c r="T268" i="13"/>
  <c r="T269" i="13"/>
  <c r="T2" i="13"/>
  <c r="P3" i="13"/>
  <c r="P4" i="13"/>
  <c r="P5" i="13"/>
  <c r="P6" i="13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P40" i="13"/>
  <c r="P41" i="13"/>
  <c r="P42" i="13"/>
  <c r="P43" i="13"/>
  <c r="P44" i="13"/>
  <c r="P45" i="13"/>
  <c r="P46" i="13"/>
  <c r="P47" i="13"/>
  <c r="P48" i="13"/>
  <c r="P49" i="13"/>
  <c r="P50" i="13"/>
  <c r="P51" i="13"/>
  <c r="P52" i="13"/>
  <c r="P53" i="13"/>
  <c r="P54" i="13"/>
  <c r="P55" i="13"/>
  <c r="P56" i="13"/>
  <c r="P57" i="13"/>
  <c r="P58" i="13"/>
  <c r="P59" i="13"/>
  <c r="P60" i="13"/>
  <c r="P61" i="13"/>
  <c r="P62" i="13"/>
  <c r="P63" i="13"/>
  <c r="P64" i="13"/>
  <c r="P65" i="13"/>
  <c r="P66" i="13"/>
  <c r="P67" i="13"/>
  <c r="P68" i="13"/>
  <c r="P69" i="13"/>
  <c r="P70" i="13"/>
  <c r="P71" i="13"/>
  <c r="P72" i="13"/>
  <c r="P73" i="13"/>
  <c r="P74" i="13"/>
  <c r="P75" i="13"/>
  <c r="P76" i="13"/>
  <c r="P77" i="13"/>
  <c r="P78" i="13"/>
  <c r="P79" i="13"/>
  <c r="P80" i="13"/>
  <c r="P81" i="13"/>
  <c r="P82" i="13"/>
  <c r="P83" i="13"/>
  <c r="P84" i="13"/>
  <c r="P85" i="13"/>
  <c r="P86" i="13"/>
  <c r="P87" i="13"/>
  <c r="P88" i="13"/>
  <c r="P89" i="13"/>
  <c r="P90" i="13"/>
  <c r="P91" i="13"/>
  <c r="P92" i="13"/>
  <c r="P93" i="13"/>
  <c r="P94" i="13"/>
  <c r="P95" i="13"/>
  <c r="P96" i="13"/>
  <c r="P97" i="13"/>
  <c r="P98" i="13"/>
  <c r="P99" i="13"/>
  <c r="P100" i="13"/>
  <c r="P101" i="13"/>
  <c r="P102" i="13"/>
  <c r="P103" i="13"/>
  <c r="P104" i="13"/>
  <c r="P105" i="13"/>
  <c r="P106" i="13"/>
  <c r="P107" i="13"/>
  <c r="P108" i="13"/>
  <c r="P109" i="13"/>
  <c r="P110" i="13"/>
  <c r="P111" i="13"/>
  <c r="P112" i="13"/>
  <c r="P113" i="13"/>
  <c r="P114" i="13"/>
  <c r="P115" i="13"/>
  <c r="P116" i="13"/>
  <c r="P117" i="13"/>
  <c r="P118" i="13"/>
  <c r="P119" i="13"/>
  <c r="P120" i="13"/>
  <c r="P121" i="13"/>
  <c r="P122" i="13"/>
  <c r="P123" i="13"/>
  <c r="P124" i="13"/>
  <c r="P125" i="13"/>
  <c r="P126" i="13"/>
  <c r="P127" i="13"/>
  <c r="P128" i="13"/>
  <c r="P129" i="13"/>
  <c r="P130" i="13"/>
  <c r="P131" i="13"/>
  <c r="P132" i="13"/>
  <c r="P133" i="13"/>
  <c r="P134" i="13"/>
  <c r="P135" i="13"/>
  <c r="P136" i="13"/>
  <c r="P137" i="13"/>
  <c r="P138" i="13"/>
  <c r="P139" i="13"/>
  <c r="P140" i="13"/>
  <c r="P141" i="13"/>
  <c r="P142" i="13"/>
  <c r="P143" i="13"/>
  <c r="P144" i="13"/>
  <c r="P145" i="13"/>
  <c r="P146" i="13"/>
  <c r="P147" i="13"/>
  <c r="P148" i="13"/>
  <c r="P149" i="13"/>
  <c r="P150" i="13"/>
  <c r="P151" i="13"/>
  <c r="P152" i="13"/>
  <c r="P153" i="13"/>
  <c r="P154" i="13"/>
  <c r="P155" i="13"/>
  <c r="P156" i="13"/>
  <c r="P157" i="13"/>
  <c r="P158" i="13"/>
  <c r="P159" i="13"/>
  <c r="P160" i="13"/>
  <c r="P161" i="13"/>
  <c r="P162" i="13"/>
  <c r="P163" i="13"/>
  <c r="P164" i="13"/>
  <c r="P165" i="13"/>
  <c r="P166" i="13"/>
  <c r="P167" i="13"/>
  <c r="P168" i="13"/>
  <c r="P169" i="13"/>
  <c r="P170" i="13"/>
  <c r="P171" i="13"/>
  <c r="P172" i="13"/>
  <c r="P173" i="13"/>
  <c r="P174" i="13"/>
  <c r="P175" i="13"/>
  <c r="P176" i="13"/>
  <c r="P177" i="13"/>
  <c r="P178" i="13"/>
  <c r="P179" i="13"/>
  <c r="P180" i="13"/>
  <c r="P181" i="13"/>
  <c r="P182" i="13"/>
  <c r="P183" i="13"/>
  <c r="P184" i="13"/>
  <c r="P185" i="13"/>
  <c r="P186" i="13"/>
  <c r="P187" i="13"/>
  <c r="P188" i="13"/>
  <c r="P189" i="13"/>
  <c r="P190" i="13"/>
  <c r="P191" i="13"/>
  <c r="P192" i="13"/>
  <c r="P193" i="13"/>
  <c r="P194" i="13"/>
  <c r="P195" i="13"/>
  <c r="P196" i="13"/>
  <c r="P197" i="13"/>
  <c r="P198" i="13"/>
  <c r="P199" i="13"/>
  <c r="P200" i="13"/>
  <c r="P201" i="13"/>
  <c r="P202" i="13"/>
  <c r="P203" i="13"/>
  <c r="P204" i="13"/>
  <c r="P205" i="13"/>
  <c r="P206" i="13"/>
  <c r="P207" i="13"/>
  <c r="P208" i="13"/>
  <c r="P209" i="13"/>
  <c r="P210" i="13"/>
  <c r="P211" i="13"/>
  <c r="P212" i="13"/>
  <c r="P213" i="13"/>
  <c r="P214" i="13"/>
  <c r="P215" i="13"/>
  <c r="P216" i="13"/>
  <c r="P217" i="13"/>
  <c r="P218" i="13"/>
  <c r="P219" i="13"/>
  <c r="P220" i="13"/>
  <c r="P221" i="13"/>
  <c r="P222" i="13"/>
  <c r="P223" i="13"/>
  <c r="P224" i="13"/>
  <c r="P225" i="13"/>
  <c r="P226" i="13"/>
  <c r="P227" i="13"/>
  <c r="P228" i="13"/>
  <c r="P229" i="13"/>
  <c r="P230" i="13"/>
  <c r="P231" i="13"/>
  <c r="P232" i="13"/>
  <c r="P233" i="13"/>
  <c r="P234" i="13"/>
  <c r="P235" i="13"/>
  <c r="P236" i="13"/>
  <c r="P237" i="13"/>
  <c r="P238" i="13"/>
  <c r="P239" i="13"/>
  <c r="P240" i="13"/>
  <c r="P241" i="13"/>
  <c r="P242" i="13"/>
  <c r="P243" i="13"/>
  <c r="P244" i="13"/>
  <c r="P245" i="13"/>
  <c r="P246" i="13"/>
  <c r="P247" i="13"/>
  <c r="P248" i="13"/>
  <c r="P249" i="13"/>
  <c r="P250" i="13"/>
  <c r="P251" i="13"/>
  <c r="P252" i="13"/>
  <c r="P253" i="13"/>
  <c r="P254" i="13"/>
  <c r="P255" i="13"/>
  <c r="P256" i="13"/>
  <c r="P257" i="13"/>
  <c r="P258" i="13"/>
  <c r="P259" i="13"/>
  <c r="P260" i="13"/>
  <c r="P261" i="13"/>
  <c r="P262" i="13"/>
  <c r="P263" i="13"/>
  <c r="P264" i="13"/>
  <c r="P265" i="13"/>
  <c r="P266" i="13"/>
  <c r="P267" i="13"/>
  <c r="P268" i="13"/>
  <c r="P269" i="13"/>
  <c r="P2" i="13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3" i="1"/>
  <c r="R3" i="13"/>
  <c r="R4" i="13"/>
  <c r="R5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2" i="13"/>
  <c r="R43" i="13"/>
  <c r="R44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R57" i="13"/>
  <c r="R58" i="13"/>
  <c r="R59" i="13"/>
  <c r="R60" i="13"/>
  <c r="R61" i="13"/>
  <c r="R62" i="13"/>
  <c r="R63" i="13"/>
  <c r="R64" i="13"/>
  <c r="R65" i="13"/>
  <c r="R66" i="13"/>
  <c r="R67" i="13"/>
  <c r="R68" i="13"/>
  <c r="R69" i="13"/>
  <c r="R70" i="13"/>
  <c r="R71" i="13"/>
  <c r="R72" i="13"/>
  <c r="R73" i="13"/>
  <c r="R74" i="13"/>
  <c r="R75" i="13"/>
  <c r="R76" i="13"/>
  <c r="R77" i="13"/>
  <c r="R78" i="13"/>
  <c r="R79" i="13"/>
  <c r="R80" i="13"/>
  <c r="R81" i="13"/>
  <c r="R82" i="13"/>
  <c r="R83" i="13"/>
  <c r="R84" i="13"/>
  <c r="R85" i="13"/>
  <c r="R86" i="13"/>
  <c r="R87" i="13"/>
  <c r="R88" i="13"/>
  <c r="R89" i="13"/>
  <c r="R90" i="13"/>
  <c r="R91" i="13"/>
  <c r="R92" i="13"/>
  <c r="R93" i="13"/>
  <c r="R94" i="13"/>
  <c r="R95" i="13"/>
  <c r="R96" i="13"/>
  <c r="R97" i="13"/>
  <c r="R98" i="13"/>
  <c r="R99" i="13"/>
  <c r="R100" i="13"/>
  <c r="R101" i="13"/>
  <c r="R102" i="13"/>
  <c r="R103" i="13"/>
  <c r="R104" i="13"/>
  <c r="R105" i="13"/>
  <c r="R106" i="13"/>
  <c r="R107" i="13"/>
  <c r="R108" i="13"/>
  <c r="R109" i="13"/>
  <c r="R110" i="13"/>
  <c r="R111" i="13"/>
  <c r="R112" i="13"/>
  <c r="R113" i="13"/>
  <c r="R114" i="13"/>
  <c r="R115" i="13"/>
  <c r="R116" i="13"/>
  <c r="R117" i="13"/>
  <c r="R118" i="13"/>
  <c r="R119" i="13"/>
  <c r="R120" i="13"/>
  <c r="R121" i="13"/>
  <c r="R122" i="13"/>
  <c r="R123" i="13"/>
  <c r="R124" i="13"/>
  <c r="R125" i="13"/>
  <c r="R126" i="13"/>
  <c r="R127" i="13"/>
  <c r="R128" i="13"/>
  <c r="R129" i="13"/>
  <c r="R130" i="13"/>
  <c r="R131" i="13"/>
  <c r="R132" i="13"/>
  <c r="R133" i="13"/>
  <c r="R134" i="13"/>
  <c r="R135" i="13"/>
  <c r="R136" i="13"/>
  <c r="R137" i="13"/>
  <c r="R138" i="13"/>
  <c r="R139" i="13"/>
  <c r="R140" i="13"/>
  <c r="R141" i="13"/>
  <c r="R142" i="13"/>
  <c r="R143" i="13"/>
  <c r="R144" i="13"/>
  <c r="R145" i="13"/>
  <c r="R146" i="13"/>
  <c r="R147" i="13"/>
  <c r="R148" i="13"/>
  <c r="R149" i="13"/>
  <c r="R150" i="13"/>
  <c r="R151" i="13"/>
  <c r="R152" i="13"/>
  <c r="R153" i="13"/>
  <c r="R154" i="13"/>
  <c r="R155" i="13"/>
  <c r="R156" i="13"/>
  <c r="R157" i="13"/>
  <c r="R158" i="13"/>
  <c r="R159" i="13"/>
  <c r="R160" i="13"/>
  <c r="R161" i="13"/>
  <c r="R162" i="13"/>
  <c r="R163" i="13"/>
  <c r="R164" i="13"/>
  <c r="R165" i="13"/>
  <c r="R166" i="13"/>
  <c r="R167" i="13"/>
  <c r="R168" i="13"/>
  <c r="R169" i="13"/>
  <c r="R170" i="13"/>
  <c r="R171" i="13"/>
  <c r="R172" i="13"/>
  <c r="R173" i="13"/>
  <c r="R174" i="13"/>
  <c r="R175" i="13"/>
  <c r="R176" i="13"/>
  <c r="R177" i="13"/>
  <c r="R178" i="13"/>
  <c r="R179" i="13"/>
  <c r="R180" i="13"/>
  <c r="R181" i="13"/>
  <c r="R182" i="13"/>
  <c r="R183" i="13"/>
  <c r="R184" i="13"/>
  <c r="R185" i="13"/>
  <c r="R186" i="13"/>
  <c r="R187" i="13"/>
  <c r="R188" i="13"/>
  <c r="R189" i="13"/>
  <c r="R190" i="13"/>
  <c r="R191" i="13"/>
  <c r="R192" i="13"/>
  <c r="R193" i="13"/>
  <c r="R194" i="13"/>
  <c r="R195" i="13"/>
  <c r="R196" i="13"/>
  <c r="R197" i="13"/>
  <c r="R198" i="13"/>
  <c r="R199" i="13"/>
  <c r="R200" i="13"/>
  <c r="R201" i="13"/>
  <c r="R202" i="13"/>
  <c r="R203" i="13"/>
  <c r="R204" i="13"/>
  <c r="R205" i="13"/>
  <c r="R206" i="13"/>
  <c r="R207" i="13"/>
  <c r="R208" i="13"/>
  <c r="R209" i="13"/>
  <c r="R210" i="13"/>
  <c r="R211" i="13"/>
  <c r="R212" i="13"/>
  <c r="R213" i="13"/>
  <c r="R214" i="13"/>
  <c r="R215" i="13"/>
  <c r="R216" i="13"/>
  <c r="R217" i="13"/>
  <c r="R218" i="13"/>
  <c r="R219" i="13"/>
  <c r="R220" i="13"/>
  <c r="R221" i="13"/>
  <c r="R222" i="13"/>
  <c r="R223" i="13"/>
  <c r="R224" i="13"/>
  <c r="R225" i="13"/>
  <c r="R226" i="13"/>
  <c r="R227" i="13"/>
  <c r="R228" i="13"/>
  <c r="R229" i="13"/>
  <c r="R230" i="13"/>
  <c r="R231" i="13"/>
  <c r="R232" i="13"/>
  <c r="R233" i="13"/>
  <c r="R234" i="13"/>
  <c r="R235" i="13"/>
  <c r="R236" i="13"/>
  <c r="R237" i="13"/>
  <c r="R238" i="13"/>
  <c r="R239" i="13"/>
  <c r="R240" i="13"/>
  <c r="R241" i="13"/>
  <c r="R242" i="13"/>
  <c r="R243" i="13"/>
  <c r="R244" i="13"/>
  <c r="R245" i="13"/>
  <c r="R246" i="13"/>
  <c r="R247" i="13"/>
  <c r="R248" i="13"/>
  <c r="R249" i="13"/>
  <c r="R250" i="13"/>
  <c r="R251" i="13"/>
  <c r="R252" i="13"/>
  <c r="R253" i="13"/>
  <c r="R254" i="13"/>
  <c r="R255" i="13"/>
  <c r="R256" i="13"/>
  <c r="R257" i="13"/>
  <c r="R258" i="13"/>
  <c r="R259" i="13"/>
  <c r="R260" i="13"/>
  <c r="R261" i="13"/>
  <c r="R262" i="13"/>
  <c r="R263" i="13"/>
  <c r="R264" i="13"/>
  <c r="R265" i="13"/>
  <c r="R266" i="13"/>
  <c r="R267" i="13"/>
  <c r="R268" i="13"/>
  <c r="R269" i="13"/>
  <c r="R2" i="13"/>
  <c r="O3" i="13"/>
  <c r="O4" i="13"/>
  <c r="O5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O55" i="13"/>
  <c r="O56" i="13"/>
  <c r="O57" i="13"/>
  <c r="O58" i="13"/>
  <c r="O59" i="13"/>
  <c r="O60" i="13"/>
  <c r="O61" i="13"/>
  <c r="O62" i="13"/>
  <c r="O63" i="13"/>
  <c r="O64" i="13"/>
  <c r="O65" i="13"/>
  <c r="O66" i="13"/>
  <c r="O67" i="13"/>
  <c r="O68" i="13"/>
  <c r="O69" i="13"/>
  <c r="O70" i="13"/>
  <c r="O71" i="13"/>
  <c r="O72" i="13"/>
  <c r="O73" i="13"/>
  <c r="O74" i="13"/>
  <c r="O75" i="13"/>
  <c r="O76" i="13"/>
  <c r="O77" i="13"/>
  <c r="O78" i="13"/>
  <c r="O79" i="13"/>
  <c r="O80" i="13"/>
  <c r="O81" i="13"/>
  <c r="O82" i="13"/>
  <c r="O83" i="13"/>
  <c r="O84" i="13"/>
  <c r="O85" i="13"/>
  <c r="O86" i="13"/>
  <c r="O87" i="13"/>
  <c r="O88" i="13"/>
  <c r="O89" i="13"/>
  <c r="O90" i="13"/>
  <c r="O91" i="13"/>
  <c r="O92" i="13"/>
  <c r="O93" i="13"/>
  <c r="O94" i="13"/>
  <c r="O95" i="13"/>
  <c r="O96" i="13"/>
  <c r="O97" i="13"/>
  <c r="O98" i="13"/>
  <c r="O99" i="13"/>
  <c r="O100" i="13"/>
  <c r="O101" i="13"/>
  <c r="O102" i="13"/>
  <c r="O103" i="13"/>
  <c r="O104" i="13"/>
  <c r="O105" i="13"/>
  <c r="O106" i="13"/>
  <c r="O107" i="13"/>
  <c r="O108" i="13"/>
  <c r="O109" i="13"/>
  <c r="O110" i="13"/>
  <c r="O111" i="13"/>
  <c r="O112" i="13"/>
  <c r="O113" i="13"/>
  <c r="O114" i="13"/>
  <c r="O115" i="13"/>
  <c r="O116" i="13"/>
  <c r="O117" i="13"/>
  <c r="O118" i="13"/>
  <c r="O119" i="13"/>
  <c r="O120" i="13"/>
  <c r="O121" i="13"/>
  <c r="O122" i="13"/>
  <c r="O123" i="13"/>
  <c r="O124" i="13"/>
  <c r="O125" i="13"/>
  <c r="O126" i="13"/>
  <c r="O127" i="13"/>
  <c r="O128" i="13"/>
  <c r="O129" i="13"/>
  <c r="O130" i="13"/>
  <c r="O131" i="13"/>
  <c r="O132" i="13"/>
  <c r="O133" i="13"/>
  <c r="O134" i="13"/>
  <c r="O135" i="13"/>
  <c r="O136" i="13"/>
  <c r="O137" i="13"/>
  <c r="O138" i="13"/>
  <c r="O139" i="13"/>
  <c r="O140" i="13"/>
  <c r="O141" i="13"/>
  <c r="O142" i="13"/>
  <c r="O143" i="13"/>
  <c r="O144" i="13"/>
  <c r="O145" i="13"/>
  <c r="O146" i="13"/>
  <c r="O147" i="13"/>
  <c r="O148" i="13"/>
  <c r="O149" i="13"/>
  <c r="O150" i="13"/>
  <c r="O151" i="13"/>
  <c r="O152" i="13"/>
  <c r="O153" i="13"/>
  <c r="O154" i="13"/>
  <c r="O155" i="13"/>
  <c r="O156" i="13"/>
  <c r="O157" i="13"/>
  <c r="O158" i="13"/>
  <c r="O159" i="13"/>
  <c r="O160" i="13"/>
  <c r="O161" i="13"/>
  <c r="O162" i="13"/>
  <c r="O163" i="13"/>
  <c r="O164" i="13"/>
  <c r="O165" i="13"/>
  <c r="O166" i="13"/>
  <c r="O167" i="13"/>
  <c r="O168" i="13"/>
  <c r="O169" i="13"/>
  <c r="O170" i="13"/>
  <c r="O171" i="13"/>
  <c r="O172" i="13"/>
  <c r="O173" i="13"/>
  <c r="O174" i="13"/>
  <c r="O175" i="13"/>
  <c r="O176" i="13"/>
  <c r="O177" i="13"/>
  <c r="O178" i="13"/>
  <c r="O179" i="13"/>
  <c r="O180" i="13"/>
  <c r="O181" i="13"/>
  <c r="O182" i="13"/>
  <c r="O183" i="13"/>
  <c r="O184" i="13"/>
  <c r="O185" i="13"/>
  <c r="O186" i="13"/>
  <c r="O187" i="13"/>
  <c r="O188" i="13"/>
  <c r="O189" i="13"/>
  <c r="O190" i="13"/>
  <c r="O191" i="13"/>
  <c r="O192" i="13"/>
  <c r="O193" i="13"/>
  <c r="O194" i="13"/>
  <c r="O195" i="13"/>
  <c r="O196" i="13"/>
  <c r="O197" i="13"/>
  <c r="O198" i="13"/>
  <c r="O199" i="13"/>
  <c r="O200" i="13"/>
  <c r="O201" i="13"/>
  <c r="O202" i="13"/>
  <c r="O203" i="13"/>
  <c r="O204" i="13"/>
  <c r="O205" i="13"/>
  <c r="O206" i="13"/>
  <c r="O207" i="13"/>
  <c r="O208" i="13"/>
  <c r="O209" i="13"/>
  <c r="O210" i="13"/>
  <c r="O211" i="13"/>
  <c r="O212" i="13"/>
  <c r="O213" i="13"/>
  <c r="O214" i="13"/>
  <c r="O215" i="13"/>
  <c r="O216" i="13"/>
  <c r="O217" i="13"/>
  <c r="O218" i="13"/>
  <c r="O219" i="13"/>
  <c r="O220" i="13"/>
  <c r="O221" i="13"/>
  <c r="O222" i="13"/>
  <c r="O223" i="13"/>
  <c r="O224" i="13"/>
  <c r="O225" i="13"/>
  <c r="O226" i="13"/>
  <c r="O227" i="13"/>
  <c r="O228" i="13"/>
  <c r="O229" i="13"/>
  <c r="O230" i="13"/>
  <c r="O231" i="13"/>
  <c r="O232" i="13"/>
  <c r="O233" i="13"/>
  <c r="O234" i="13"/>
  <c r="O235" i="13"/>
  <c r="O236" i="13"/>
  <c r="O237" i="13"/>
  <c r="O238" i="13"/>
  <c r="O239" i="13"/>
  <c r="O240" i="13"/>
  <c r="O241" i="13"/>
  <c r="O242" i="13"/>
  <c r="O243" i="13"/>
  <c r="O244" i="13"/>
  <c r="O245" i="13"/>
  <c r="O246" i="13"/>
  <c r="O247" i="13"/>
  <c r="O248" i="13"/>
  <c r="O249" i="13"/>
  <c r="O250" i="13"/>
  <c r="O251" i="13"/>
  <c r="O252" i="13"/>
  <c r="O253" i="13"/>
  <c r="O254" i="13"/>
  <c r="O255" i="13"/>
  <c r="O256" i="13"/>
  <c r="O257" i="13"/>
  <c r="O258" i="13"/>
  <c r="O259" i="13"/>
  <c r="O260" i="13"/>
  <c r="O261" i="13"/>
  <c r="O262" i="13"/>
  <c r="O263" i="13"/>
  <c r="O264" i="13"/>
  <c r="O265" i="13"/>
  <c r="O266" i="13"/>
  <c r="O267" i="13"/>
  <c r="O268" i="13"/>
  <c r="O269" i="13"/>
  <c r="O2" i="13"/>
  <c r="M3" i="13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4" i="13"/>
  <c r="M165" i="13"/>
  <c r="M166" i="13"/>
  <c r="M167" i="13"/>
  <c r="M168" i="13"/>
  <c r="M169" i="13"/>
  <c r="M170" i="13"/>
  <c r="M171" i="13"/>
  <c r="M172" i="13"/>
  <c r="M173" i="13"/>
  <c r="M174" i="13"/>
  <c r="M175" i="13"/>
  <c r="M176" i="13"/>
  <c r="M177" i="13"/>
  <c r="M178" i="13"/>
  <c r="M179" i="13"/>
  <c r="M180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" i="13"/>
  <c r="B3" i="13"/>
  <c r="C3" i="13"/>
  <c r="B4" i="13"/>
  <c r="C4" i="13"/>
  <c r="B5" i="13"/>
  <c r="C5" i="13"/>
  <c r="B6" i="13"/>
  <c r="C6" i="13"/>
  <c r="B7" i="13"/>
  <c r="C7" i="13"/>
  <c r="B8" i="13"/>
  <c r="C8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20" i="13"/>
  <c r="C20" i="13"/>
  <c r="B21" i="13"/>
  <c r="C21" i="13"/>
  <c r="B22" i="13"/>
  <c r="C22" i="13"/>
  <c r="B23" i="13"/>
  <c r="C23" i="13"/>
  <c r="B24" i="13"/>
  <c r="C24" i="13"/>
  <c r="B25" i="13"/>
  <c r="C25" i="13"/>
  <c r="B26" i="13"/>
  <c r="C26" i="13"/>
  <c r="B27" i="13"/>
  <c r="C27" i="13"/>
  <c r="B28" i="13"/>
  <c r="C28" i="13"/>
  <c r="B29" i="13"/>
  <c r="C29" i="13"/>
  <c r="B30" i="13"/>
  <c r="C30" i="13"/>
  <c r="B31" i="13"/>
  <c r="C31" i="13"/>
  <c r="B32" i="13"/>
  <c r="C32" i="13"/>
  <c r="B33" i="13"/>
  <c r="C33" i="13"/>
  <c r="B34" i="13"/>
  <c r="C34" i="13"/>
  <c r="B35" i="13"/>
  <c r="C35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B42" i="13"/>
  <c r="C42" i="13"/>
  <c r="B43" i="13"/>
  <c r="C43" i="13"/>
  <c r="B44" i="13"/>
  <c r="C44" i="13"/>
  <c r="B45" i="13"/>
  <c r="C45" i="13"/>
  <c r="B46" i="13"/>
  <c r="C46" i="13"/>
  <c r="B47" i="13"/>
  <c r="C47" i="13"/>
  <c r="B48" i="13"/>
  <c r="C48" i="13"/>
  <c r="B49" i="13"/>
  <c r="C49" i="13"/>
  <c r="B50" i="13"/>
  <c r="C50" i="13"/>
  <c r="B51" i="13"/>
  <c r="C51" i="13"/>
  <c r="B52" i="13"/>
  <c r="C52" i="13"/>
  <c r="B53" i="13"/>
  <c r="C53" i="13"/>
  <c r="B54" i="13"/>
  <c r="C54" i="13"/>
  <c r="B55" i="13"/>
  <c r="C55" i="13"/>
  <c r="B56" i="13"/>
  <c r="C56" i="13"/>
  <c r="B57" i="13"/>
  <c r="C57" i="13"/>
  <c r="B58" i="13"/>
  <c r="C58" i="13"/>
  <c r="B59" i="13"/>
  <c r="C59" i="13"/>
  <c r="B60" i="13"/>
  <c r="C60" i="13"/>
  <c r="B61" i="13"/>
  <c r="C61" i="13"/>
  <c r="B62" i="13"/>
  <c r="C62" i="13"/>
  <c r="B63" i="13"/>
  <c r="C63" i="13"/>
  <c r="B64" i="13"/>
  <c r="C64" i="13"/>
  <c r="B65" i="13"/>
  <c r="C65" i="13"/>
  <c r="B66" i="13"/>
  <c r="C66" i="13"/>
  <c r="B67" i="13"/>
  <c r="C67" i="13"/>
  <c r="B68" i="13"/>
  <c r="C68" i="13"/>
  <c r="B69" i="13"/>
  <c r="C69" i="13"/>
  <c r="B70" i="13"/>
  <c r="C70" i="13"/>
  <c r="B71" i="13"/>
  <c r="C71" i="13"/>
  <c r="B72" i="13"/>
  <c r="C72" i="13"/>
  <c r="B73" i="13"/>
  <c r="C73" i="13"/>
  <c r="B74" i="13"/>
  <c r="C74" i="13"/>
  <c r="B75" i="13"/>
  <c r="C75" i="13"/>
  <c r="B76" i="13"/>
  <c r="C76" i="13"/>
  <c r="B77" i="13"/>
  <c r="C77" i="13"/>
  <c r="B78" i="13"/>
  <c r="C78" i="13"/>
  <c r="B79" i="13"/>
  <c r="C79" i="13"/>
  <c r="B80" i="13"/>
  <c r="C80" i="13"/>
  <c r="B81" i="13"/>
  <c r="C81" i="13"/>
  <c r="B82" i="13"/>
  <c r="C82" i="13"/>
  <c r="B83" i="13"/>
  <c r="C83" i="13"/>
  <c r="B84" i="13"/>
  <c r="C84" i="13"/>
  <c r="B85" i="13"/>
  <c r="C85" i="13"/>
  <c r="B86" i="13"/>
  <c r="C86" i="13"/>
  <c r="B87" i="13"/>
  <c r="C87" i="13"/>
  <c r="B88" i="13"/>
  <c r="C88" i="13"/>
  <c r="B89" i="13"/>
  <c r="C89" i="13"/>
  <c r="B90" i="13"/>
  <c r="C90" i="13"/>
  <c r="B91" i="13"/>
  <c r="C91" i="13"/>
  <c r="B92" i="13"/>
  <c r="C92" i="13"/>
  <c r="B93" i="13"/>
  <c r="C93" i="13"/>
  <c r="B94" i="13"/>
  <c r="C94" i="13"/>
  <c r="B95" i="13"/>
  <c r="C95" i="13"/>
  <c r="B96" i="13"/>
  <c r="C96" i="13"/>
  <c r="B97" i="13"/>
  <c r="C97" i="13"/>
  <c r="B98" i="13"/>
  <c r="C98" i="13"/>
  <c r="B99" i="13"/>
  <c r="C99" i="13"/>
  <c r="B100" i="13"/>
  <c r="C100" i="13"/>
  <c r="B101" i="13"/>
  <c r="C101" i="13"/>
  <c r="B102" i="13"/>
  <c r="C102" i="13"/>
  <c r="B103" i="13"/>
  <c r="C103" i="13"/>
  <c r="B104" i="13"/>
  <c r="C104" i="13"/>
  <c r="B105" i="13"/>
  <c r="C105" i="13"/>
  <c r="B106" i="13"/>
  <c r="C106" i="13"/>
  <c r="B107" i="13"/>
  <c r="C107" i="13"/>
  <c r="B108" i="13"/>
  <c r="C108" i="13"/>
  <c r="B109" i="13"/>
  <c r="C109" i="13"/>
  <c r="B110" i="13"/>
  <c r="C110" i="13"/>
  <c r="B111" i="13"/>
  <c r="C111" i="13"/>
  <c r="B112" i="13"/>
  <c r="C112" i="13"/>
  <c r="B113" i="13"/>
  <c r="C113" i="13"/>
  <c r="B114" i="13"/>
  <c r="C114" i="13"/>
  <c r="B115" i="13"/>
  <c r="C115" i="13"/>
  <c r="B116" i="13"/>
  <c r="C116" i="13"/>
  <c r="B117" i="13"/>
  <c r="C117" i="13"/>
  <c r="B118" i="13"/>
  <c r="C118" i="13"/>
  <c r="B119" i="13"/>
  <c r="C119" i="13"/>
  <c r="B120" i="13"/>
  <c r="C120" i="13"/>
  <c r="B121" i="13"/>
  <c r="C121" i="13"/>
  <c r="B122" i="13"/>
  <c r="C122" i="13"/>
  <c r="B123" i="13"/>
  <c r="C123" i="13"/>
  <c r="B124" i="13"/>
  <c r="C124" i="13"/>
  <c r="B125" i="13"/>
  <c r="C125" i="13"/>
  <c r="B126" i="13"/>
  <c r="C126" i="13"/>
  <c r="B127" i="13"/>
  <c r="C127" i="13"/>
  <c r="B128" i="13"/>
  <c r="C128" i="13"/>
  <c r="B129" i="13"/>
  <c r="C129" i="13"/>
  <c r="B130" i="13"/>
  <c r="C130" i="13"/>
  <c r="B131" i="13"/>
  <c r="C131" i="13"/>
  <c r="B132" i="13"/>
  <c r="C132" i="13"/>
  <c r="B133" i="13"/>
  <c r="C133" i="13"/>
  <c r="B134" i="13"/>
  <c r="C134" i="13"/>
  <c r="B135" i="13"/>
  <c r="C135" i="13"/>
  <c r="B136" i="13"/>
  <c r="C136" i="13"/>
  <c r="B137" i="13"/>
  <c r="C137" i="13"/>
  <c r="B138" i="13"/>
  <c r="C138" i="13"/>
  <c r="B139" i="13"/>
  <c r="C139" i="13"/>
  <c r="B140" i="13"/>
  <c r="C140" i="13"/>
  <c r="B141" i="13"/>
  <c r="C141" i="13"/>
  <c r="B142" i="13"/>
  <c r="C142" i="13"/>
  <c r="B143" i="13"/>
  <c r="C143" i="13"/>
  <c r="B144" i="13"/>
  <c r="C144" i="13"/>
  <c r="B145" i="13"/>
  <c r="C145" i="13"/>
  <c r="B146" i="13"/>
  <c r="C146" i="13"/>
  <c r="B147" i="13"/>
  <c r="C147" i="13"/>
  <c r="B148" i="13"/>
  <c r="C148" i="13"/>
  <c r="B149" i="13"/>
  <c r="C149" i="13"/>
  <c r="B150" i="13"/>
  <c r="C150" i="13"/>
  <c r="B151" i="13"/>
  <c r="C151" i="13"/>
  <c r="B152" i="13"/>
  <c r="C152" i="13"/>
  <c r="B153" i="13"/>
  <c r="C153" i="13"/>
  <c r="B154" i="13"/>
  <c r="C154" i="13"/>
  <c r="B155" i="13"/>
  <c r="C155" i="13"/>
  <c r="B156" i="13"/>
  <c r="C156" i="13"/>
  <c r="B157" i="13"/>
  <c r="C157" i="13"/>
  <c r="B158" i="13"/>
  <c r="C158" i="13"/>
  <c r="B159" i="13"/>
  <c r="C159" i="13"/>
  <c r="B160" i="13"/>
  <c r="C160" i="13"/>
  <c r="B161" i="13"/>
  <c r="C161" i="13"/>
  <c r="B162" i="13"/>
  <c r="C162" i="13"/>
  <c r="B163" i="13"/>
  <c r="C163" i="13"/>
  <c r="B164" i="13"/>
  <c r="C164" i="13"/>
  <c r="B165" i="13"/>
  <c r="C165" i="13"/>
  <c r="B166" i="13"/>
  <c r="C166" i="13"/>
  <c r="B167" i="13"/>
  <c r="C167" i="13"/>
  <c r="B168" i="13"/>
  <c r="C168" i="13"/>
  <c r="B169" i="13"/>
  <c r="C169" i="13"/>
  <c r="B170" i="13"/>
  <c r="C170" i="13"/>
  <c r="B171" i="13"/>
  <c r="C171" i="13"/>
  <c r="B172" i="13"/>
  <c r="C172" i="13"/>
  <c r="B173" i="13"/>
  <c r="C173" i="13"/>
  <c r="B174" i="13"/>
  <c r="C174" i="13"/>
  <c r="B175" i="13"/>
  <c r="C175" i="13"/>
  <c r="B176" i="13"/>
  <c r="C176" i="13"/>
  <c r="B177" i="13"/>
  <c r="C177" i="13"/>
  <c r="B178" i="13"/>
  <c r="C178" i="13"/>
  <c r="B179" i="13"/>
  <c r="C179" i="13"/>
  <c r="B180" i="13"/>
  <c r="C180" i="13"/>
  <c r="B181" i="13"/>
  <c r="C181" i="13"/>
  <c r="B182" i="13"/>
  <c r="C182" i="13"/>
  <c r="B183" i="13"/>
  <c r="C183" i="13"/>
  <c r="B184" i="13"/>
  <c r="C184" i="13"/>
  <c r="B185" i="13"/>
  <c r="C185" i="13"/>
  <c r="B186" i="13"/>
  <c r="C186" i="13"/>
  <c r="B187" i="13"/>
  <c r="C187" i="13"/>
  <c r="B188" i="13"/>
  <c r="C188" i="13"/>
  <c r="B189" i="13"/>
  <c r="C189" i="13"/>
  <c r="B190" i="13"/>
  <c r="C190" i="13"/>
  <c r="B191" i="13"/>
  <c r="C191" i="13"/>
  <c r="B192" i="13"/>
  <c r="C192" i="13"/>
  <c r="B193" i="13"/>
  <c r="C193" i="13"/>
  <c r="B194" i="13"/>
  <c r="C194" i="13"/>
  <c r="B195" i="13"/>
  <c r="C195" i="13"/>
  <c r="B196" i="13"/>
  <c r="C196" i="13"/>
  <c r="B197" i="13"/>
  <c r="C197" i="13"/>
  <c r="B198" i="13"/>
  <c r="C198" i="13"/>
  <c r="B199" i="13"/>
  <c r="C199" i="13"/>
  <c r="B200" i="13"/>
  <c r="C200" i="13"/>
  <c r="B201" i="13"/>
  <c r="C201" i="13"/>
  <c r="B202" i="13"/>
  <c r="C202" i="13"/>
  <c r="B203" i="13"/>
  <c r="C203" i="13"/>
  <c r="B204" i="13"/>
  <c r="C204" i="13"/>
  <c r="B205" i="13"/>
  <c r="C205" i="13"/>
  <c r="B206" i="13"/>
  <c r="C206" i="13"/>
  <c r="B207" i="13"/>
  <c r="C207" i="13"/>
  <c r="B208" i="13"/>
  <c r="C208" i="13"/>
  <c r="B209" i="13"/>
  <c r="C209" i="13"/>
  <c r="B210" i="13"/>
  <c r="C210" i="13"/>
  <c r="B211" i="13"/>
  <c r="C211" i="13"/>
  <c r="B212" i="13"/>
  <c r="C212" i="13"/>
  <c r="B213" i="13"/>
  <c r="C213" i="13"/>
  <c r="B214" i="13"/>
  <c r="C214" i="13"/>
  <c r="B215" i="13"/>
  <c r="C215" i="13"/>
  <c r="B216" i="13"/>
  <c r="C216" i="13"/>
  <c r="B217" i="13"/>
  <c r="C217" i="13"/>
  <c r="B218" i="13"/>
  <c r="C218" i="13"/>
  <c r="B219" i="13"/>
  <c r="C219" i="13"/>
  <c r="B220" i="13"/>
  <c r="C220" i="13"/>
  <c r="B221" i="13"/>
  <c r="C221" i="13"/>
  <c r="B222" i="13"/>
  <c r="C222" i="13"/>
  <c r="B223" i="13"/>
  <c r="C223" i="13"/>
  <c r="B224" i="13"/>
  <c r="C224" i="13"/>
  <c r="B225" i="13"/>
  <c r="C225" i="13"/>
  <c r="B226" i="13"/>
  <c r="C226" i="13"/>
  <c r="B227" i="13"/>
  <c r="C227" i="13"/>
  <c r="B228" i="13"/>
  <c r="C228" i="13"/>
  <c r="B229" i="13"/>
  <c r="C229" i="13"/>
  <c r="B230" i="13"/>
  <c r="C230" i="13"/>
  <c r="B231" i="13"/>
  <c r="C231" i="13"/>
  <c r="B232" i="13"/>
  <c r="C232" i="13"/>
  <c r="B233" i="13"/>
  <c r="C233" i="13"/>
  <c r="B234" i="13"/>
  <c r="C234" i="13"/>
  <c r="B235" i="13"/>
  <c r="C235" i="13"/>
  <c r="B236" i="13"/>
  <c r="C236" i="13"/>
  <c r="B237" i="13"/>
  <c r="C237" i="13"/>
  <c r="B238" i="13"/>
  <c r="C238" i="13"/>
  <c r="B239" i="13"/>
  <c r="C239" i="13"/>
  <c r="B240" i="13"/>
  <c r="C240" i="13"/>
  <c r="B241" i="13"/>
  <c r="C241" i="13"/>
  <c r="B242" i="13"/>
  <c r="C242" i="13"/>
  <c r="B243" i="13"/>
  <c r="C243" i="13"/>
  <c r="B244" i="13"/>
  <c r="C244" i="13"/>
  <c r="B245" i="13"/>
  <c r="C245" i="13"/>
  <c r="B246" i="13"/>
  <c r="C246" i="13"/>
  <c r="B247" i="13"/>
  <c r="C247" i="13"/>
  <c r="B248" i="13"/>
  <c r="C248" i="13"/>
  <c r="B249" i="13"/>
  <c r="C249" i="13"/>
  <c r="B250" i="13"/>
  <c r="C250" i="13"/>
  <c r="B251" i="13"/>
  <c r="C251" i="13"/>
  <c r="B252" i="13"/>
  <c r="C252" i="13"/>
  <c r="B253" i="13"/>
  <c r="C253" i="13"/>
  <c r="B254" i="13"/>
  <c r="C254" i="13"/>
  <c r="B255" i="13"/>
  <c r="C255" i="13"/>
  <c r="B256" i="13"/>
  <c r="C256" i="13"/>
  <c r="B257" i="13"/>
  <c r="C257" i="13"/>
  <c r="B258" i="13"/>
  <c r="C258" i="13"/>
  <c r="B259" i="13"/>
  <c r="C259" i="13"/>
  <c r="B260" i="13"/>
  <c r="C260" i="13"/>
  <c r="B261" i="13"/>
  <c r="C261" i="13"/>
  <c r="B262" i="13"/>
  <c r="C262" i="13"/>
  <c r="B263" i="13"/>
  <c r="C263" i="13"/>
  <c r="B264" i="13"/>
  <c r="C264" i="13"/>
  <c r="B265" i="13"/>
  <c r="C265" i="13"/>
  <c r="B266" i="13"/>
  <c r="C266" i="13"/>
  <c r="B267" i="13"/>
  <c r="C267" i="13"/>
  <c r="B268" i="13"/>
  <c r="C268" i="13"/>
  <c r="B269" i="13"/>
  <c r="C269" i="13"/>
  <c r="H3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242" i="13"/>
  <c r="H243" i="13"/>
  <c r="H244" i="13"/>
  <c r="H245" i="13"/>
  <c r="H246" i="13"/>
  <c r="H247" i="13"/>
  <c r="H248" i="13"/>
  <c r="H249" i="13"/>
  <c r="H250" i="13"/>
  <c r="H251" i="13"/>
  <c r="H252" i="13"/>
  <c r="H253" i="13"/>
  <c r="H254" i="13"/>
  <c r="H255" i="13"/>
  <c r="H256" i="13"/>
  <c r="H257" i="13"/>
  <c r="H258" i="13"/>
  <c r="H259" i="13"/>
  <c r="H260" i="13"/>
  <c r="H261" i="13"/>
  <c r="H262" i="13"/>
  <c r="H263" i="13"/>
  <c r="H264" i="13"/>
  <c r="H265" i="13"/>
  <c r="H266" i="13"/>
  <c r="H267" i="13"/>
  <c r="H268" i="13"/>
  <c r="H269" i="13"/>
  <c r="H2" i="13"/>
  <c r="C2" i="13"/>
  <c r="B2" i="13"/>
  <c r="K268" i="13" l="1"/>
  <c r="K266" i="13"/>
  <c r="K264" i="13"/>
  <c r="K262" i="13"/>
  <c r="K260" i="13"/>
  <c r="K258" i="13"/>
  <c r="K256" i="13"/>
  <c r="K254" i="13"/>
  <c r="K252" i="13"/>
  <c r="K250" i="13"/>
  <c r="K248" i="13"/>
  <c r="K246" i="13"/>
  <c r="K244" i="13"/>
  <c r="K242" i="13"/>
  <c r="K240" i="13"/>
  <c r="K238" i="13"/>
  <c r="K236" i="13"/>
  <c r="K234" i="13"/>
  <c r="K232" i="13"/>
  <c r="K230" i="13"/>
  <c r="K228" i="13"/>
  <c r="K226" i="13"/>
  <c r="K224" i="13"/>
  <c r="K222" i="13"/>
  <c r="K220" i="13"/>
  <c r="K218" i="13"/>
  <c r="K216" i="13"/>
  <c r="K214" i="13"/>
  <c r="K212" i="13"/>
  <c r="K210" i="13"/>
  <c r="K208" i="13"/>
  <c r="K206" i="13"/>
  <c r="K204" i="13"/>
  <c r="K202" i="13"/>
  <c r="K200" i="13"/>
  <c r="K198" i="13"/>
  <c r="K196" i="13"/>
  <c r="K194" i="13"/>
  <c r="K192" i="13"/>
  <c r="K190" i="13"/>
  <c r="K188" i="13"/>
  <c r="K186" i="13"/>
  <c r="K184" i="13"/>
  <c r="K182" i="13"/>
  <c r="K180" i="13"/>
  <c r="K178" i="13"/>
  <c r="K176" i="13"/>
  <c r="K174" i="13"/>
  <c r="K172" i="13"/>
  <c r="K170" i="13"/>
  <c r="K168" i="13"/>
  <c r="K166" i="13"/>
  <c r="K164" i="13"/>
  <c r="K162" i="13"/>
  <c r="K160" i="13"/>
  <c r="K158" i="13"/>
  <c r="K156" i="13"/>
  <c r="K154" i="13"/>
  <c r="K152" i="13"/>
  <c r="K150" i="13"/>
  <c r="K148" i="13"/>
  <c r="K146" i="13"/>
  <c r="K144" i="13"/>
  <c r="K142" i="13"/>
  <c r="K140" i="13"/>
  <c r="K138" i="13"/>
  <c r="K136" i="13"/>
  <c r="K134" i="13"/>
  <c r="K132" i="13"/>
  <c r="K130" i="13"/>
  <c r="K128" i="13"/>
  <c r="K126" i="13"/>
  <c r="K124" i="13"/>
  <c r="K122" i="13"/>
  <c r="K120" i="13"/>
  <c r="K118" i="13"/>
  <c r="K116" i="13"/>
  <c r="K114" i="13"/>
  <c r="K112" i="13"/>
  <c r="K110" i="13"/>
  <c r="K108" i="13"/>
  <c r="K106" i="13"/>
  <c r="K104" i="13"/>
  <c r="K102" i="13"/>
  <c r="K100" i="13"/>
  <c r="K98" i="13"/>
  <c r="K96" i="13"/>
  <c r="K94" i="13"/>
  <c r="K92" i="13"/>
  <c r="K90" i="13"/>
  <c r="K88" i="13"/>
  <c r="K86" i="13"/>
  <c r="K84" i="13"/>
  <c r="K82" i="13"/>
  <c r="K80" i="13"/>
  <c r="K78" i="13"/>
  <c r="K76" i="13"/>
  <c r="K74" i="13"/>
  <c r="K72" i="13"/>
  <c r="K70" i="13"/>
  <c r="K68" i="13"/>
  <c r="K66" i="13"/>
  <c r="K64" i="13"/>
  <c r="K62" i="13"/>
  <c r="K60" i="13"/>
  <c r="K58" i="13"/>
  <c r="K56" i="13"/>
  <c r="K54" i="13"/>
  <c r="K52" i="13"/>
  <c r="K50" i="13"/>
  <c r="K48" i="13"/>
  <c r="K46" i="13"/>
  <c r="K44" i="13"/>
  <c r="K42" i="13"/>
  <c r="K40" i="13"/>
  <c r="K38" i="13"/>
  <c r="K36" i="13"/>
  <c r="K34" i="13"/>
  <c r="K32" i="13"/>
  <c r="K30" i="13"/>
  <c r="K28" i="13"/>
  <c r="K26" i="13"/>
  <c r="K24" i="13"/>
  <c r="K22" i="13"/>
  <c r="K20" i="13"/>
  <c r="K18" i="13"/>
  <c r="K16" i="13"/>
  <c r="K14" i="13"/>
  <c r="K12" i="13"/>
  <c r="K10" i="13"/>
  <c r="K265" i="13"/>
  <c r="K257" i="13"/>
  <c r="K249" i="13"/>
  <c r="K241" i="13"/>
  <c r="K233" i="13"/>
  <c r="K225" i="13"/>
  <c r="K217" i="13"/>
  <c r="K209" i="13"/>
  <c r="K201" i="13"/>
  <c r="K193" i="13"/>
  <c r="K189" i="13"/>
  <c r="K185" i="13"/>
  <c r="K181" i="13"/>
  <c r="K177" i="13"/>
  <c r="K173" i="13"/>
  <c r="K169" i="13"/>
  <c r="K165" i="13"/>
  <c r="K161" i="13"/>
  <c r="K157" i="13"/>
  <c r="K153" i="13"/>
  <c r="K149" i="13"/>
  <c r="K145" i="13"/>
  <c r="K141" i="13"/>
  <c r="K137" i="13"/>
  <c r="K133" i="13"/>
  <c r="K129" i="13"/>
  <c r="K125" i="13"/>
  <c r="K121" i="13"/>
  <c r="K117" i="13"/>
  <c r="K113" i="13"/>
  <c r="K109" i="13"/>
  <c r="K105" i="13"/>
  <c r="K101" i="13"/>
  <c r="K97" i="13"/>
  <c r="K93" i="13"/>
  <c r="K89" i="13"/>
  <c r="K85" i="13"/>
  <c r="K81" i="13"/>
  <c r="K77" i="13"/>
  <c r="K73" i="13"/>
  <c r="K69" i="13"/>
  <c r="K65" i="13"/>
  <c r="K61" i="13"/>
  <c r="K57" i="13"/>
  <c r="K53" i="13"/>
  <c r="K49" i="13"/>
  <c r="K45" i="13"/>
  <c r="K41" i="13"/>
  <c r="K37" i="13"/>
  <c r="K33" i="13"/>
  <c r="K29" i="13"/>
  <c r="K25" i="13"/>
  <c r="K21" i="13"/>
  <c r="K17" i="13"/>
  <c r="K13" i="13"/>
  <c r="K9" i="13"/>
  <c r="K5" i="13"/>
  <c r="K269" i="13"/>
  <c r="K261" i="13"/>
  <c r="K253" i="13"/>
  <c r="K245" i="13"/>
  <c r="K237" i="13"/>
  <c r="K229" i="13"/>
  <c r="K221" i="13"/>
  <c r="K213" i="13"/>
  <c r="K205" i="13"/>
  <c r="K197" i="13"/>
  <c r="K267" i="13"/>
  <c r="K259" i="13"/>
  <c r="K255" i="13"/>
  <c r="K247" i="13"/>
  <c r="K239" i="13"/>
  <c r="K231" i="13"/>
  <c r="K223" i="13"/>
  <c r="K215" i="13"/>
  <c r="K211" i="13"/>
  <c r="K203" i="13"/>
  <c r="K195" i="13"/>
  <c r="K187" i="13"/>
  <c r="K179" i="13"/>
  <c r="K171" i="13"/>
  <c r="K163" i="13"/>
  <c r="K159" i="13"/>
  <c r="K151" i="13"/>
  <c r="K143" i="13"/>
  <c r="K135" i="13"/>
  <c r="K127" i="13"/>
  <c r="K119" i="13"/>
  <c r="K111" i="13"/>
  <c r="K107" i="13"/>
  <c r="K99" i="13"/>
  <c r="K91" i="13"/>
  <c r="K83" i="13"/>
  <c r="K75" i="13"/>
  <c r="K67" i="13"/>
  <c r="K63" i="13"/>
  <c r="K51" i="13"/>
  <c r="K2" i="13"/>
  <c r="K8" i="13"/>
  <c r="K6" i="13"/>
  <c r="K4" i="13"/>
  <c r="K263" i="13"/>
  <c r="K251" i="13"/>
  <c r="K243" i="13"/>
  <c r="K235" i="13"/>
  <c r="K227" i="13"/>
  <c r="K219" i="13"/>
  <c r="K207" i="13"/>
  <c r="K199" i="13"/>
  <c r="K191" i="13"/>
  <c r="K183" i="13"/>
  <c r="K175" i="13"/>
  <c r="K167" i="13"/>
  <c r="K155" i="13"/>
  <c r="K147" i="13"/>
  <c r="K139" i="13"/>
  <c r="K131" i="13"/>
  <c r="K123" i="13"/>
  <c r="K115" i="13"/>
  <c r="K103" i="13"/>
  <c r="K95" i="13"/>
  <c r="K87" i="13"/>
  <c r="K79" i="13"/>
  <c r="K71" i="13"/>
  <c r="K59" i="13"/>
  <c r="K55" i="13"/>
  <c r="K47" i="13"/>
  <c r="K43" i="13"/>
  <c r="K39" i="13"/>
  <c r="K35" i="13"/>
  <c r="K31" i="13"/>
  <c r="K27" i="13"/>
  <c r="K23" i="13"/>
  <c r="K19" i="13"/>
  <c r="K15" i="13"/>
  <c r="K11" i="13"/>
  <c r="K7" i="13"/>
  <c r="K3" i="13"/>
  <c r="B269" i="10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3" i="1"/>
  <c r="I2" i="1"/>
  <c r="L3" i="11"/>
  <c r="L4" i="11"/>
  <c r="L5" i="11"/>
  <c r="I6" i="11"/>
  <c r="L6" i="11"/>
  <c r="L7" i="11"/>
  <c r="L8" i="11"/>
  <c r="L9" i="11"/>
  <c r="I10" i="11"/>
  <c r="L10" i="11"/>
  <c r="L11" i="11"/>
  <c r="L12" i="11"/>
  <c r="L13" i="11"/>
  <c r="I14" i="11"/>
  <c r="L14" i="11"/>
  <c r="L15" i="11"/>
  <c r="L16" i="11"/>
  <c r="J17" i="11"/>
  <c r="L17" i="11"/>
  <c r="I18" i="11"/>
  <c r="L18" i="11"/>
  <c r="L19" i="11"/>
  <c r="L20" i="11"/>
  <c r="L21" i="11"/>
  <c r="I22" i="11"/>
  <c r="L22" i="11"/>
  <c r="I23" i="11"/>
  <c r="L23" i="11"/>
  <c r="I24" i="11"/>
  <c r="L24" i="11"/>
  <c r="L25" i="11"/>
  <c r="I26" i="11"/>
  <c r="L26" i="11"/>
  <c r="L27" i="11"/>
  <c r="L28" i="11"/>
  <c r="L29" i="11"/>
  <c r="I30" i="11"/>
  <c r="L30" i="11"/>
  <c r="L31" i="11"/>
  <c r="L32" i="11"/>
  <c r="J33" i="11"/>
  <c r="L33" i="11"/>
  <c r="I34" i="11"/>
  <c r="L34" i="11"/>
  <c r="L35" i="11"/>
  <c r="L36" i="11"/>
  <c r="L37" i="11"/>
  <c r="I38" i="11"/>
  <c r="L38" i="11"/>
  <c r="L39" i="11"/>
  <c r="I40" i="11"/>
  <c r="L40" i="11"/>
  <c r="L41" i="11"/>
  <c r="I42" i="11"/>
  <c r="L42" i="11"/>
  <c r="L43" i="11"/>
  <c r="L44" i="11"/>
  <c r="L45" i="11"/>
  <c r="I46" i="11"/>
  <c r="L46" i="11"/>
  <c r="I47" i="11"/>
  <c r="L47" i="11"/>
  <c r="I48" i="11"/>
  <c r="L48" i="11"/>
  <c r="J49" i="11"/>
  <c r="L49" i="11"/>
  <c r="I50" i="11"/>
  <c r="L50" i="11"/>
  <c r="L51" i="11"/>
  <c r="L52" i="11"/>
  <c r="L53" i="11"/>
  <c r="I54" i="11"/>
  <c r="L54" i="11"/>
  <c r="L55" i="11"/>
  <c r="L56" i="11"/>
  <c r="L57" i="11"/>
  <c r="I58" i="11"/>
  <c r="L58" i="11"/>
  <c r="L59" i="11"/>
  <c r="L60" i="11"/>
  <c r="L61" i="11"/>
  <c r="I62" i="11"/>
  <c r="L62" i="11"/>
  <c r="I63" i="11"/>
  <c r="L63" i="11"/>
  <c r="I64" i="11"/>
  <c r="L64" i="11"/>
  <c r="J65" i="11"/>
  <c r="L65" i="11"/>
  <c r="I66" i="11"/>
  <c r="L66" i="11"/>
  <c r="L67" i="11"/>
  <c r="L68" i="11"/>
  <c r="L69" i="11"/>
  <c r="I70" i="11"/>
  <c r="L70" i="11"/>
  <c r="I71" i="11"/>
  <c r="L71" i="11"/>
  <c r="I72" i="11"/>
  <c r="L72" i="11"/>
  <c r="L73" i="11"/>
  <c r="I74" i="11"/>
  <c r="L74" i="11"/>
  <c r="L75" i="11"/>
  <c r="L76" i="11"/>
  <c r="L77" i="11"/>
  <c r="I78" i="11"/>
  <c r="L78" i="11"/>
  <c r="L79" i="11"/>
  <c r="L80" i="11"/>
  <c r="I81" i="11"/>
  <c r="L81" i="11"/>
  <c r="I82" i="11"/>
  <c r="L82" i="11"/>
  <c r="L83" i="11"/>
  <c r="L84" i="11"/>
  <c r="L85" i="11"/>
  <c r="I86" i="11"/>
  <c r="L86" i="11"/>
  <c r="L87" i="11"/>
  <c r="I88" i="11"/>
  <c r="L88" i="11"/>
  <c r="I89" i="11"/>
  <c r="L89" i="11"/>
  <c r="I90" i="11"/>
  <c r="L90" i="11"/>
  <c r="L91" i="11"/>
  <c r="L92" i="11"/>
  <c r="L93" i="11"/>
  <c r="I94" i="11"/>
  <c r="L94" i="11"/>
  <c r="L95" i="11"/>
  <c r="I96" i="11"/>
  <c r="L96" i="11"/>
  <c r="I97" i="11"/>
  <c r="L97" i="11"/>
  <c r="I98" i="11"/>
  <c r="L98" i="11"/>
  <c r="L99" i="11"/>
  <c r="L100" i="11"/>
  <c r="L101" i="11"/>
  <c r="I102" i="11"/>
  <c r="L102" i="11"/>
  <c r="L103" i="11"/>
  <c r="I104" i="11"/>
  <c r="L104" i="11"/>
  <c r="I105" i="11"/>
  <c r="L105" i="11"/>
  <c r="I106" i="11"/>
  <c r="L106" i="11"/>
  <c r="L107" i="11"/>
  <c r="L108" i="11"/>
  <c r="L109" i="11"/>
  <c r="I110" i="11"/>
  <c r="L110" i="11"/>
  <c r="L111" i="11"/>
  <c r="I112" i="11"/>
  <c r="L112" i="11"/>
  <c r="I113" i="11"/>
  <c r="L113" i="11"/>
  <c r="I114" i="11"/>
  <c r="L114" i="11"/>
  <c r="L115" i="11"/>
  <c r="L116" i="11"/>
  <c r="L117" i="11"/>
  <c r="I118" i="11"/>
  <c r="L118" i="11"/>
  <c r="L119" i="11"/>
  <c r="I120" i="11"/>
  <c r="L120" i="11"/>
  <c r="I121" i="11"/>
  <c r="L121" i="11"/>
  <c r="I122" i="11"/>
  <c r="L122" i="11"/>
  <c r="L123" i="11"/>
  <c r="L124" i="11"/>
  <c r="L125" i="11"/>
  <c r="I126" i="11"/>
  <c r="L126" i="11"/>
  <c r="L127" i="11"/>
  <c r="I128" i="11"/>
  <c r="L128" i="11"/>
  <c r="J129" i="11"/>
  <c r="L129" i="11"/>
  <c r="I130" i="11"/>
  <c r="L130" i="11"/>
  <c r="L131" i="11"/>
  <c r="L132" i="11"/>
  <c r="L133" i="11"/>
  <c r="I134" i="11"/>
  <c r="L134" i="11"/>
  <c r="L135" i="11"/>
  <c r="I136" i="11"/>
  <c r="L136" i="11"/>
  <c r="I137" i="11"/>
  <c r="L137" i="11"/>
  <c r="I138" i="11"/>
  <c r="L138" i="11"/>
  <c r="L139" i="11"/>
  <c r="L140" i="11"/>
  <c r="L141" i="11"/>
  <c r="I142" i="11"/>
  <c r="L142" i="11"/>
  <c r="L143" i="11"/>
  <c r="I144" i="11"/>
  <c r="L144" i="11"/>
  <c r="I145" i="11"/>
  <c r="L145" i="11"/>
  <c r="I146" i="11"/>
  <c r="L146" i="11"/>
  <c r="L147" i="11"/>
  <c r="L148" i="11"/>
  <c r="L149" i="11"/>
  <c r="I150" i="11"/>
  <c r="L150" i="11"/>
  <c r="L151" i="11"/>
  <c r="I152" i="11"/>
  <c r="L152" i="11"/>
  <c r="I153" i="11"/>
  <c r="L153" i="11"/>
  <c r="I154" i="11"/>
  <c r="L154" i="11"/>
  <c r="L155" i="11"/>
  <c r="L156" i="11"/>
  <c r="L157" i="11"/>
  <c r="I158" i="11"/>
  <c r="L158" i="11"/>
  <c r="L159" i="11"/>
  <c r="I160" i="11"/>
  <c r="L160" i="11"/>
  <c r="J161" i="11"/>
  <c r="L161" i="11"/>
  <c r="I162" i="11"/>
  <c r="L162" i="11"/>
  <c r="L163" i="11"/>
  <c r="I164" i="11"/>
  <c r="L164" i="11"/>
  <c r="I165" i="11"/>
  <c r="L165" i="11"/>
  <c r="I166" i="11"/>
  <c r="L166" i="11"/>
  <c r="L167" i="11"/>
  <c r="I168" i="11"/>
  <c r="L168" i="11"/>
  <c r="I169" i="11"/>
  <c r="L169" i="11"/>
  <c r="I170" i="11"/>
  <c r="L170" i="11"/>
  <c r="L171" i="11"/>
  <c r="I172" i="11"/>
  <c r="L172" i="11"/>
  <c r="I173" i="11"/>
  <c r="L173" i="11"/>
  <c r="I174" i="11"/>
  <c r="L174" i="11"/>
  <c r="L175" i="11"/>
  <c r="I176" i="11"/>
  <c r="L176" i="11"/>
  <c r="L177" i="11"/>
  <c r="I178" i="11"/>
  <c r="L178" i="11"/>
  <c r="L179" i="11"/>
  <c r="I180" i="11"/>
  <c r="L180" i="11"/>
  <c r="L181" i="11"/>
  <c r="L182" i="11"/>
  <c r="L183" i="11"/>
  <c r="I184" i="11"/>
  <c r="L184" i="11"/>
  <c r="I185" i="11"/>
  <c r="L185" i="11"/>
  <c r="I186" i="11"/>
  <c r="L186" i="11"/>
  <c r="L187" i="11"/>
  <c r="I188" i="11"/>
  <c r="L188" i="11"/>
  <c r="L189" i="11"/>
  <c r="I190" i="11"/>
  <c r="L190" i="11"/>
  <c r="L191" i="11"/>
  <c r="I192" i="11"/>
  <c r="L192" i="11"/>
  <c r="J193" i="11"/>
  <c r="L193" i="11"/>
  <c r="I194" i="11"/>
  <c r="L194" i="11"/>
  <c r="L195" i="11"/>
  <c r="I196" i="11"/>
  <c r="L196" i="11"/>
  <c r="I197" i="11"/>
  <c r="L197" i="11"/>
  <c r="I198" i="11"/>
  <c r="L198" i="11"/>
  <c r="L199" i="11"/>
  <c r="I200" i="11"/>
  <c r="L200" i="11"/>
  <c r="L201" i="11"/>
  <c r="I202" i="11"/>
  <c r="L202" i="11"/>
  <c r="L203" i="11"/>
  <c r="I204" i="11"/>
  <c r="L204" i="11"/>
  <c r="I205" i="11"/>
  <c r="L205" i="11"/>
  <c r="I206" i="11"/>
  <c r="L206" i="11"/>
  <c r="L207" i="11"/>
  <c r="I208" i="11"/>
  <c r="L208" i="11"/>
  <c r="L209" i="11"/>
  <c r="I210" i="11"/>
  <c r="L210" i="11"/>
  <c r="L211" i="11"/>
  <c r="I212" i="11"/>
  <c r="L212" i="11"/>
  <c r="I213" i="11"/>
  <c r="L213" i="11"/>
  <c r="I214" i="11"/>
  <c r="L214" i="11"/>
  <c r="I215" i="11"/>
  <c r="L215" i="11"/>
  <c r="I216" i="11"/>
  <c r="L216" i="11"/>
  <c r="I217" i="11"/>
  <c r="L217" i="11"/>
  <c r="I218" i="11"/>
  <c r="L218" i="11"/>
  <c r="I219" i="11"/>
  <c r="L219" i="11"/>
  <c r="I220" i="11"/>
  <c r="L220" i="11"/>
  <c r="I221" i="11"/>
  <c r="L221" i="11"/>
  <c r="I222" i="11"/>
  <c r="L222" i="11"/>
  <c r="I223" i="11"/>
  <c r="L223" i="11"/>
  <c r="L224" i="11"/>
  <c r="L225" i="11"/>
  <c r="I226" i="11"/>
  <c r="L226" i="11"/>
  <c r="I227" i="11"/>
  <c r="L227" i="11"/>
  <c r="I228" i="11"/>
  <c r="L228" i="11"/>
  <c r="I229" i="11"/>
  <c r="L229" i="11"/>
  <c r="I230" i="11"/>
  <c r="L230" i="11"/>
  <c r="I231" i="11"/>
  <c r="L231" i="11"/>
  <c r="I232" i="11"/>
  <c r="L232" i="11"/>
  <c r="I233" i="11"/>
  <c r="L233" i="11"/>
  <c r="I234" i="11"/>
  <c r="L234" i="11"/>
  <c r="I235" i="11"/>
  <c r="L235" i="11"/>
  <c r="I236" i="11"/>
  <c r="L236" i="11"/>
  <c r="I237" i="11"/>
  <c r="L237" i="11"/>
  <c r="I238" i="11"/>
  <c r="L238" i="11"/>
  <c r="I239" i="11"/>
  <c r="L239" i="11"/>
  <c r="L240" i="11"/>
  <c r="L241" i="11"/>
  <c r="I242" i="11"/>
  <c r="L242" i="11"/>
  <c r="I243" i="11"/>
  <c r="L243" i="11"/>
  <c r="I244" i="11"/>
  <c r="L244" i="11"/>
  <c r="I245" i="11"/>
  <c r="L245" i="11"/>
  <c r="I246" i="11"/>
  <c r="L246" i="11"/>
  <c r="I247" i="11"/>
  <c r="L247" i="11"/>
  <c r="I248" i="11"/>
  <c r="L248" i="11"/>
  <c r="I249" i="11"/>
  <c r="L249" i="11"/>
  <c r="I250" i="11"/>
  <c r="L250" i="11"/>
  <c r="I251" i="11"/>
  <c r="L251" i="11"/>
  <c r="I252" i="11"/>
  <c r="L252" i="11"/>
  <c r="I253" i="11"/>
  <c r="L253" i="11"/>
  <c r="I254" i="11"/>
  <c r="L254" i="11"/>
  <c r="I255" i="11"/>
  <c r="L255" i="11"/>
  <c r="L256" i="11"/>
  <c r="L257" i="11"/>
  <c r="I258" i="11"/>
  <c r="L258" i="11"/>
  <c r="I259" i="11"/>
  <c r="L259" i="11"/>
  <c r="I260" i="11"/>
  <c r="L260" i="11"/>
  <c r="I261" i="11"/>
  <c r="L261" i="11"/>
  <c r="I262" i="11"/>
  <c r="L262" i="11"/>
  <c r="I263" i="11"/>
  <c r="L263" i="11"/>
  <c r="I264" i="11"/>
  <c r="L264" i="11"/>
  <c r="I265" i="11"/>
  <c r="L265" i="11"/>
  <c r="I266" i="11"/>
  <c r="L266" i="11"/>
  <c r="I267" i="11"/>
  <c r="L267" i="11"/>
  <c r="I268" i="11"/>
  <c r="L268" i="11"/>
  <c r="I269" i="11"/>
  <c r="L269" i="11"/>
  <c r="L2" i="11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" i="10"/>
  <c r="G3" i="9"/>
  <c r="G4" i="9"/>
  <c r="G5" i="9"/>
  <c r="G6" i="9"/>
  <c r="G7" i="9"/>
  <c r="G8" i="9"/>
  <c r="G9" i="9"/>
  <c r="G10" i="9"/>
  <c r="G11" i="9"/>
  <c r="G12" i="9"/>
  <c r="G2" i="9"/>
  <c r="F3" i="9"/>
  <c r="F4" i="9"/>
  <c r="F5" i="9"/>
  <c r="F6" i="9"/>
  <c r="F7" i="9"/>
  <c r="F8" i="9"/>
  <c r="F9" i="9"/>
  <c r="F10" i="9"/>
  <c r="F11" i="9"/>
  <c r="F12" i="9"/>
  <c r="F2" i="9"/>
  <c r="F1" i="9"/>
  <c r="G14" i="1" l="1"/>
  <c r="J71" i="11"/>
  <c r="N71" i="11" s="1"/>
  <c r="G270" i="1"/>
  <c r="G266" i="1"/>
  <c r="I266" i="1" s="1"/>
  <c r="G262" i="1"/>
  <c r="I262" i="1" s="1"/>
  <c r="G258" i="1"/>
  <c r="I258" i="1" s="1"/>
  <c r="G254" i="1"/>
  <c r="I254" i="1" s="1"/>
  <c r="G250" i="1"/>
  <c r="I250" i="1" s="1"/>
  <c r="G246" i="1"/>
  <c r="I246" i="1" s="1"/>
  <c r="G242" i="1"/>
  <c r="I242" i="1" s="1"/>
  <c r="G238" i="1"/>
  <c r="I238" i="1" s="1"/>
  <c r="G234" i="1"/>
  <c r="I234" i="1" s="1"/>
  <c r="G230" i="1"/>
  <c r="I230" i="1" s="1"/>
  <c r="G226" i="1"/>
  <c r="I226" i="1" s="1"/>
  <c r="G222" i="1"/>
  <c r="I222" i="1" s="1"/>
  <c r="G218" i="1"/>
  <c r="I218" i="1" s="1"/>
  <c r="G214" i="1"/>
  <c r="I214" i="1" s="1"/>
  <c r="G210" i="1"/>
  <c r="I210" i="1" s="1"/>
  <c r="G206" i="1"/>
  <c r="I206" i="1" s="1"/>
  <c r="G202" i="1"/>
  <c r="I202" i="1" s="1"/>
  <c r="G198" i="1"/>
  <c r="I198" i="1" s="1"/>
  <c r="G194" i="1"/>
  <c r="I194" i="1" s="1"/>
  <c r="G190" i="1"/>
  <c r="I190" i="1" s="1"/>
  <c r="G186" i="1"/>
  <c r="I186" i="1" s="1"/>
  <c r="G182" i="1"/>
  <c r="I182" i="1" s="1"/>
  <c r="G178" i="1"/>
  <c r="I178" i="1" s="1"/>
  <c r="G174" i="1"/>
  <c r="I174" i="1" s="1"/>
  <c r="G170" i="1"/>
  <c r="I170" i="1" s="1"/>
  <c r="G166" i="1"/>
  <c r="I166" i="1" s="1"/>
  <c r="G162" i="1"/>
  <c r="I162" i="1" s="1"/>
  <c r="G158" i="1"/>
  <c r="I158" i="1" s="1"/>
  <c r="G154" i="1"/>
  <c r="I154" i="1" s="1"/>
  <c r="G150" i="1"/>
  <c r="I150" i="1" s="1"/>
  <c r="G146" i="1"/>
  <c r="I146" i="1" s="1"/>
  <c r="G142" i="1"/>
  <c r="I142" i="1" s="1"/>
  <c r="G138" i="1"/>
  <c r="I138" i="1" s="1"/>
  <c r="G134" i="1"/>
  <c r="I134" i="1" s="1"/>
  <c r="G130" i="1"/>
  <c r="I130" i="1" s="1"/>
  <c r="G126" i="1"/>
  <c r="I126" i="1" s="1"/>
  <c r="G122" i="1"/>
  <c r="I122" i="1" s="1"/>
  <c r="G118" i="1"/>
  <c r="I118" i="1" s="1"/>
  <c r="G114" i="1"/>
  <c r="I114" i="1" s="1"/>
  <c r="G109" i="1"/>
  <c r="I109" i="1" s="1"/>
  <c r="G104" i="1"/>
  <c r="I104" i="1" s="1"/>
  <c r="G96" i="1"/>
  <c r="I96" i="1" s="1"/>
  <c r="G88" i="1"/>
  <c r="I88" i="1" s="1"/>
  <c r="G78" i="1"/>
  <c r="I78" i="1" s="1"/>
  <c r="G62" i="1"/>
  <c r="I62" i="1" s="1"/>
  <c r="G46" i="1"/>
  <c r="I46" i="1" s="1"/>
  <c r="G30" i="1"/>
  <c r="I30" i="1" s="1"/>
  <c r="G7" i="1"/>
  <c r="I7" i="1" s="1"/>
  <c r="G11" i="1"/>
  <c r="I11" i="1" s="1"/>
  <c r="G15" i="1"/>
  <c r="I15" i="1" s="1"/>
  <c r="G19" i="1"/>
  <c r="I19" i="1" s="1"/>
  <c r="G23" i="1"/>
  <c r="I23" i="1" s="1"/>
  <c r="G27" i="1"/>
  <c r="I27" i="1" s="1"/>
  <c r="G31" i="1"/>
  <c r="I31" i="1" s="1"/>
  <c r="G35" i="1"/>
  <c r="I35" i="1" s="1"/>
  <c r="G39" i="1"/>
  <c r="I39" i="1" s="1"/>
  <c r="G43" i="1"/>
  <c r="I43" i="1" s="1"/>
  <c r="G47" i="1"/>
  <c r="I47" i="1" s="1"/>
  <c r="G51" i="1"/>
  <c r="I51" i="1" s="1"/>
  <c r="G55" i="1"/>
  <c r="I55" i="1" s="1"/>
  <c r="G59" i="1"/>
  <c r="I59" i="1" s="1"/>
  <c r="G63" i="1"/>
  <c r="I63" i="1" s="1"/>
  <c r="G67" i="1"/>
  <c r="I67" i="1" s="1"/>
  <c r="G71" i="1"/>
  <c r="I71" i="1" s="1"/>
  <c r="G75" i="1"/>
  <c r="I75" i="1" s="1"/>
  <c r="G79" i="1"/>
  <c r="I79" i="1" s="1"/>
  <c r="G83" i="1"/>
  <c r="I83" i="1" s="1"/>
  <c r="G87" i="1"/>
  <c r="I87" i="1" s="1"/>
  <c r="G91" i="1"/>
  <c r="I91" i="1" s="1"/>
  <c r="G95" i="1"/>
  <c r="I95" i="1" s="1"/>
  <c r="G99" i="1"/>
  <c r="I99" i="1" s="1"/>
  <c r="G103" i="1"/>
  <c r="I103" i="1" s="1"/>
  <c r="G107" i="1"/>
  <c r="I107" i="1" s="1"/>
  <c r="G111" i="1"/>
  <c r="I111" i="1" s="1"/>
  <c r="G4" i="1"/>
  <c r="I4" i="1" s="1"/>
  <c r="G8" i="1"/>
  <c r="I8" i="1" s="1"/>
  <c r="G12" i="1"/>
  <c r="I12" i="1" s="1"/>
  <c r="G16" i="1"/>
  <c r="I16" i="1" s="1"/>
  <c r="G20" i="1"/>
  <c r="I20" i="1" s="1"/>
  <c r="G24" i="1"/>
  <c r="I24" i="1" s="1"/>
  <c r="G28" i="1"/>
  <c r="I28" i="1" s="1"/>
  <c r="G32" i="1"/>
  <c r="I32" i="1" s="1"/>
  <c r="G36" i="1"/>
  <c r="I36" i="1" s="1"/>
  <c r="G40" i="1"/>
  <c r="I40" i="1" s="1"/>
  <c r="G44" i="1"/>
  <c r="I44" i="1" s="1"/>
  <c r="G48" i="1"/>
  <c r="I48" i="1" s="1"/>
  <c r="G52" i="1"/>
  <c r="I52" i="1" s="1"/>
  <c r="G56" i="1"/>
  <c r="I56" i="1" s="1"/>
  <c r="G60" i="1"/>
  <c r="I60" i="1" s="1"/>
  <c r="G64" i="1"/>
  <c r="I64" i="1" s="1"/>
  <c r="G68" i="1"/>
  <c r="I68" i="1" s="1"/>
  <c r="G72" i="1"/>
  <c r="I72" i="1" s="1"/>
  <c r="G76" i="1"/>
  <c r="I76" i="1" s="1"/>
  <c r="G80" i="1"/>
  <c r="I80" i="1" s="1"/>
  <c r="G5" i="1"/>
  <c r="I5" i="1" s="1"/>
  <c r="G9" i="1"/>
  <c r="I9" i="1" s="1"/>
  <c r="G13" i="1"/>
  <c r="I13" i="1" s="1"/>
  <c r="G17" i="1"/>
  <c r="I17" i="1" s="1"/>
  <c r="G21" i="1"/>
  <c r="I21" i="1" s="1"/>
  <c r="G25" i="1"/>
  <c r="I25" i="1" s="1"/>
  <c r="G29" i="1"/>
  <c r="I29" i="1" s="1"/>
  <c r="G33" i="1"/>
  <c r="I33" i="1" s="1"/>
  <c r="G37" i="1"/>
  <c r="I37" i="1" s="1"/>
  <c r="G41" i="1"/>
  <c r="I41" i="1" s="1"/>
  <c r="G45" i="1"/>
  <c r="I45" i="1" s="1"/>
  <c r="G49" i="1"/>
  <c r="I49" i="1" s="1"/>
  <c r="G53" i="1"/>
  <c r="I53" i="1" s="1"/>
  <c r="G57" i="1"/>
  <c r="I57" i="1" s="1"/>
  <c r="G61" i="1"/>
  <c r="I61" i="1" s="1"/>
  <c r="G65" i="1"/>
  <c r="I65" i="1" s="1"/>
  <c r="G69" i="1"/>
  <c r="I69" i="1" s="1"/>
  <c r="G73" i="1"/>
  <c r="I73" i="1" s="1"/>
  <c r="G77" i="1"/>
  <c r="I77" i="1" s="1"/>
  <c r="G81" i="1"/>
  <c r="I81" i="1" s="1"/>
  <c r="G85" i="1"/>
  <c r="I85" i="1" s="1"/>
  <c r="G89" i="1"/>
  <c r="I89" i="1" s="1"/>
  <c r="G93" i="1"/>
  <c r="I93" i="1" s="1"/>
  <c r="G97" i="1"/>
  <c r="I97" i="1" s="1"/>
  <c r="G101" i="1"/>
  <c r="I101" i="1" s="1"/>
  <c r="G6" i="1"/>
  <c r="I6" i="1" s="1"/>
  <c r="J185" i="11"/>
  <c r="N185" i="11" s="1"/>
  <c r="J184" i="11"/>
  <c r="N184" i="11" s="1"/>
  <c r="J24" i="11"/>
  <c r="N24" i="11" s="1"/>
  <c r="J23" i="11"/>
  <c r="N23" i="11" s="1"/>
  <c r="G3" i="1"/>
  <c r="I3" i="1" s="1"/>
  <c r="G269" i="1"/>
  <c r="I269" i="1" s="1"/>
  <c r="G265" i="1"/>
  <c r="I265" i="1" s="1"/>
  <c r="G261" i="1"/>
  <c r="I261" i="1" s="1"/>
  <c r="G257" i="1"/>
  <c r="I257" i="1" s="1"/>
  <c r="G253" i="1"/>
  <c r="I253" i="1" s="1"/>
  <c r="G249" i="1"/>
  <c r="I249" i="1" s="1"/>
  <c r="G245" i="1"/>
  <c r="I245" i="1" s="1"/>
  <c r="G241" i="1"/>
  <c r="I241" i="1" s="1"/>
  <c r="G237" i="1"/>
  <c r="I237" i="1" s="1"/>
  <c r="G233" i="1"/>
  <c r="I233" i="1" s="1"/>
  <c r="G229" i="1"/>
  <c r="I229" i="1" s="1"/>
  <c r="G225" i="1"/>
  <c r="I225" i="1" s="1"/>
  <c r="G221" i="1"/>
  <c r="I221" i="1" s="1"/>
  <c r="G217" i="1"/>
  <c r="I217" i="1" s="1"/>
  <c r="G213" i="1"/>
  <c r="I213" i="1" s="1"/>
  <c r="G209" i="1"/>
  <c r="I209" i="1" s="1"/>
  <c r="G205" i="1"/>
  <c r="I205" i="1" s="1"/>
  <c r="G201" i="1"/>
  <c r="I201" i="1" s="1"/>
  <c r="G197" i="1"/>
  <c r="I197" i="1" s="1"/>
  <c r="G193" i="1"/>
  <c r="I193" i="1" s="1"/>
  <c r="G189" i="1"/>
  <c r="I189" i="1" s="1"/>
  <c r="G185" i="1"/>
  <c r="I185" i="1" s="1"/>
  <c r="G181" i="1"/>
  <c r="I181" i="1" s="1"/>
  <c r="G177" i="1"/>
  <c r="I177" i="1" s="1"/>
  <c r="G173" i="1"/>
  <c r="I173" i="1" s="1"/>
  <c r="G169" i="1"/>
  <c r="I169" i="1" s="1"/>
  <c r="G165" i="1"/>
  <c r="I165" i="1" s="1"/>
  <c r="G161" i="1"/>
  <c r="I161" i="1" s="1"/>
  <c r="G157" i="1"/>
  <c r="I157" i="1" s="1"/>
  <c r="G153" i="1"/>
  <c r="I153" i="1" s="1"/>
  <c r="G149" i="1"/>
  <c r="I149" i="1" s="1"/>
  <c r="G145" i="1"/>
  <c r="I145" i="1" s="1"/>
  <c r="G141" i="1"/>
  <c r="I141" i="1" s="1"/>
  <c r="G137" i="1"/>
  <c r="I137" i="1" s="1"/>
  <c r="G133" i="1"/>
  <c r="I133" i="1" s="1"/>
  <c r="G129" i="1"/>
  <c r="I129" i="1" s="1"/>
  <c r="G125" i="1"/>
  <c r="I125" i="1" s="1"/>
  <c r="G121" i="1"/>
  <c r="I121" i="1" s="1"/>
  <c r="G117" i="1"/>
  <c r="I117" i="1" s="1"/>
  <c r="G113" i="1"/>
  <c r="I113" i="1" s="1"/>
  <c r="G108" i="1"/>
  <c r="I108" i="1" s="1"/>
  <c r="G102" i="1"/>
  <c r="I102" i="1" s="1"/>
  <c r="G94" i="1"/>
  <c r="I94" i="1" s="1"/>
  <c r="G86" i="1"/>
  <c r="I86" i="1" s="1"/>
  <c r="G74" i="1"/>
  <c r="I74" i="1" s="1"/>
  <c r="G58" i="1"/>
  <c r="I58" i="1" s="1"/>
  <c r="G42" i="1"/>
  <c r="I42" i="1" s="1"/>
  <c r="G26" i="1"/>
  <c r="I26" i="1" s="1"/>
  <c r="G10" i="1"/>
  <c r="I10" i="1" s="1"/>
  <c r="J63" i="11"/>
  <c r="N63" i="11" s="1"/>
  <c r="G268" i="1"/>
  <c r="I268" i="1" s="1"/>
  <c r="G264" i="1"/>
  <c r="I264" i="1" s="1"/>
  <c r="G260" i="1"/>
  <c r="I260" i="1" s="1"/>
  <c r="G256" i="1"/>
  <c r="I256" i="1" s="1"/>
  <c r="G252" i="1"/>
  <c r="I252" i="1" s="1"/>
  <c r="G248" i="1"/>
  <c r="I248" i="1" s="1"/>
  <c r="G244" i="1"/>
  <c r="I244" i="1" s="1"/>
  <c r="G240" i="1"/>
  <c r="I240" i="1" s="1"/>
  <c r="G236" i="1"/>
  <c r="I236" i="1" s="1"/>
  <c r="G232" i="1"/>
  <c r="I232" i="1" s="1"/>
  <c r="G228" i="1"/>
  <c r="I228" i="1" s="1"/>
  <c r="G224" i="1"/>
  <c r="I224" i="1" s="1"/>
  <c r="G220" i="1"/>
  <c r="I220" i="1" s="1"/>
  <c r="G216" i="1"/>
  <c r="I216" i="1" s="1"/>
  <c r="G212" i="1"/>
  <c r="I212" i="1" s="1"/>
  <c r="G208" i="1"/>
  <c r="I208" i="1" s="1"/>
  <c r="G204" i="1"/>
  <c r="I204" i="1" s="1"/>
  <c r="G200" i="1"/>
  <c r="I200" i="1" s="1"/>
  <c r="G196" i="1"/>
  <c r="I196" i="1" s="1"/>
  <c r="G192" i="1"/>
  <c r="I192" i="1" s="1"/>
  <c r="G188" i="1"/>
  <c r="I188" i="1" s="1"/>
  <c r="G184" i="1"/>
  <c r="I184" i="1" s="1"/>
  <c r="G180" i="1"/>
  <c r="I180" i="1" s="1"/>
  <c r="G176" i="1"/>
  <c r="I176" i="1" s="1"/>
  <c r="G172" i="1"/>
  <c r="I172" i="1" s="1"/>
  <c r="G168" i="1"/>
  <c r="I168" i="1" s="1"/>
  <c r="G164" i="1"/>
  <c r="I164" i="1" s="1"/>
  <c r="G160" i="1"/>
  <c r="I160" i="1" s="1"/>
  <c r="G156" i="1"/>
  <c r="I156" i="1" s="1"/>
  <c r="G152" i="1"/>
  <c r="I152" i="1" s="1"/>
  <c r="G148" i="1"/>
  <c r="I148" i="1" s="1"/>
  <c r="G144" i="1"/>
  <c r="I144" i="1" s="1"/>
  <c r="G140" i="1"/>
  <c r="I140" i="1" s="1"/>
  <c r="G136" i="1"/>
  <c r="I136" i="1" s="1"/>
  <c r="G132" i="1"/>
  <c r="I132" i="1" s="1"/>
  <c r="G128" i="1"/>
  <c r="I128" i="1" s="1"/>
  <c r="G124" i="1"/>
  <c r="I124" i="1" s="1"/>
  <c r="G120" i="1"/>
  <c r="I120" i="1" s="1"/>
  <c r="G116" i="1"/>
  <c r="I116" i="1" s="1"/>
  <c r="G112" i="1"/>
  <c r="I112" i="1" s="1"/>
  <c r="G106" i="1"/>
  <c r="I106" i="1" s="1"/>
  <c r="G100" i="1"/>
  <c r="I100" i="1" s="1"/>
  <c r="G92" i="1"/>
  <c r="I92" i="1" s="1"/>
  <c r="G84" i="1"/>
  <c r="I84" i="1" s="1"/>
  <c r="G70" i="1"/>
  <c r="I70" i="1" s="1"/>
  <c r="G54" i="1"/>
  <c r="I54" i="1" s="1"/>
  <c r="G38" i="1"/>
  <c r="I38" i="1" s="1"/>
  <c r="G22" i="1"/>
  <c r="I22" i="1" s="1"/>
  <c r="J47" i="11"/>
  <c r="G267" i="1"/>
  <c r="I267" i="1" s="1"/>
  <c r="G263" i="1"/>
  <c r="I263" i="1" s="1"/>
  <c r="G259" i="1"/>
  <c r="I259" i="1" s="1"/>
  <c r="G255" i="1"/>
  <c r="I255" i="1" s="1"/>
  <c r="G251" i="1"/>
  <c r="I251" i="1" s="1"/>
  <c r="G247" i="1"/>
  <c r="I247" i="1" s="1"/>
  <c r="G243" i="1"/>
  <c r="I243" i="1" s="1"/>
  <c r="G239" i="1"/>
  <c r="I239" i="1" s="1"/>
  <c r="G235" i="1"/>
  <c r="I235" i="1" s="1"/>
  <c r="G231" i="1"/>
  <c r="I231" i="1" s="1"/>
  <c r="G227" i="1"/>
  <c r="I227" i="1" s="1"/>
  <c r="G223" i="1"/>
  <c r="I223" i="1" s="1"/>
  <c r="G219" i="1"/>
  <c r="I219" i="1" s="1"/>
  <c r="G215" i="1"/>
  <c r="I215" i="1" s="1"/>
  <c r="G211" i="1"/>
  <c r="I211" i="1" s="1"/>
  <c r="G207" i="1"/>
  <c r="I207" i="1" s="1"/>
  <c r="G203" i="1"/>
  <c r="I203" i="1" s="1"/>
  <c r="G199" i="1"/>
  <c r="I199" i="1" s="1"/>
  <c r="G195" i="1"/>
  <c r="I195" i="1" s="1"/>
  <c r="G191" i="1"/>
  <c r="I191" i="1" s="1"/>
  <c r="G187" i="1"/>
  <c r="I187" i="1" s="1"/>
  <c r="G183" i="1"/>
  <c r="I183" i="1" s="1"/>
  <c r="G179" i="1"/>
  <c r="I179" i="1" s="1"/>
  <c r="G175" i="1"/>
  <c r="I175" i="1" s="1"/>
  <c r="G171" i="1"/>
  <c r="I171" i="1" s="1"/>
  <c r="G167" i="1"/>
  <c r="I167" i="1" s="1"/>
  <c r="G163" i="1"/>
  <c r="I163" i="1" s="1"/>
  <c r="G159" i="1"/>
  <c r="I159" i="1" s="1"/>
  <c r="G155" i="1"/>
  <c r="I155" i="1" s="1"/>
  <c r="G151" i="1"/>
  <c r="I151" i="1" s="1"/>
  <c r="G147" i="1"/>
  <c r="I147" i="1" s="1"/>
  <c r="G143" i="1"/>
  <c r="I143" i="1" s="1"/>
  <c r="G139" i="1"/>
  <c r="I139" i="1" s="1"/>
  <c r="G135" i="1"/>
  <c r="I135" i="1" s="1"/>
  <c r="G131" i="1"/>
  <c r="I131" i="1" s="1"/>
  <c r="G127" i="1"/>
  <c r="I127" i="1" s="1"/>
  <c r="G123" i="1"/>
  <c r="I123" i="1" s="1"/>
  <c r="G119" i="1"/>
  <c r="I119" i="1" s="1"/>
  <c r="G115" i="1"/>
  <c r="I115" i="1" s="1"/>
  <c r="G110" i="1"/>
  <c r="I110" i="1" s="1"/>
  <c r="G105" i="1"/>
  <c r="I105" i="1" s="1"/>
  <c r="G98" i="1"/>
  <c r="I98" i="1" s="1"/>
  <c r="G90" i="1"/>
  <c r="I90" i="1" s="1"/>
  <c r="G82" i="1"/>
  <c r="I82" i="1" s="1"/>
  <c r="G66" i="1"/>
  <c r="I66" i="1" s="1"/>
  <c r="G50" i="1"/>
  <c r="I50" i="1" s="1"/>
  <c r="G34" i="1"/>
  <c r="I34" i="1" s="1"/>
  <c r="G18" i="1"/>
  <c r="I18" i="1" s="1"/>
  <c r="N47" i="11"/>
  <c r="I39" i="11"/>
  <c r="J39" i="11"/>
  <c r="I31" i="11"/>
  <c r="J31" i="11"/>
  <c r="I79" i="11"/>
  <c r="J79" i="11"/>
  <c r="I32" i="11"/>
  <c r="J32" i="11"/>
  <c r="I80" i="11"/>
  <c r="J80" i="11"/>
  <c r="I7" i="11"/>
  <c r="J7" i="11"/>
  <c r="I8" i="11"/>
  <c r="J8" i="11"/>
  <c r="I177" i="11"/>
  <c r="J177" i="11"/>
  <c r="I55" i="11"/>
  <c r="J55" i="11"/>
  <c r="I15" i="11"/>
  <c r="J15" i="11"/>
  <c r="I56" i="11"/>
  <c r="J56" i="11"/>
  <c r="I16" i="11"/>
  <c r="J16" i="11"/>
  <c r="I129" i="11"/>
  <c r="N129" i="11" s="1"/>
  <c r="J145" i="11"/>
  <c r="N145" i="11" s="1"/>
  <c r="J144" i="11"/>
  <c r="N144" i="11" s="1"/>
  <c r="J128" i="11"/>
  <c r="N128" i="11" s="1"/>
  <c r="J113" i="11"/>
  <c r="N113" i="11" s="1"/>
  <c r="J112" i="11"/>
  <c r="N112" i="11" s="1"/>
  <c r="J97" i="11"/>
  <c r="N97" i="11" s="1"/>
  <c r="J96" i="11"/>
  <c r="N96" i="11" s="1"/>
  <c r="J81" i="11"/>
  <c r="N81" i="11" s="1"/>
  <c r="J64" i="11"/>
  <c r="N64" i="11" s="1"/>
  <c r="J48" i="11"/>
  <c r="N48" i="11" s="1"/>
  <c r="I65" i="11"/>
  <c r="N65" i="11" s="1"/>
  <c r="J153" i="11"/>
  <c r="N153" i="11" s="1"/>
  <c r="J152" i="11"/>
  <c r="N152" i="11" s="1"/>
  <c r="J137" i="11"/>
  <c r="N137" i="11" s="1"/>
  <c r="J136" i="11"/>
  <c r="N136" i="11" s="1"/>
  <c r="J121" i="11"/>
  <c r="N121" i="11" s="1"/>
  <c r="J120" i="11"/>
  <c r="N120" i="11" s="1"/>
  <c r="J105" i="11"/>
  <c r="N105" i="11" s="1"/>
  <c r="J104" i="11"/>
  <c r="N104" i="11" s="1"/>
  <c r="J89" i="11"/>
  <c r="N89" i="11" s="1"/>
  <c r="J88" i="11"/>
  <c r="N88" i="11" s="1"/>
  <c r="J72" i="11"/>
  <c r="N72" i="11" s="1"/>
  <c r="J40" i="11"/>
  <c r="N40" i="11" s="1"/>
  <c r="I193" i="11"/>
  <c r="N193" i="11" s="1"/>
  <c r="I33" i="11"/>
  <c r="N33" i="11" s="1"/>
  <c r="J198" i="11"/>
  <c r="N198" i="11" s="1"/>
  <c r="J197" i="11"/>
  <c r="N197" i="11" s="1"/>
  <c r="J173" i="11"/>
  <c r="N173" i="11" s="1"/>
  <c r="I161" i="11"/>
  <c r="N161" i="11" s="1"/>
  <c r="J166" i="11"/>
  <c r="N166" i="11" s="1"/>
  <c r="J165" i="11"/>
  <c r="N165" i="11" s="1"/>
  <c r="I256" i="11"/>
  <c r="J256" i="11"/>
  <c r="I240" i="11"/>
  <c r="J240" i="11"/>
  <c r="I224" i="11"/>
  <c r="J224" i="11"/>
  <c r="J2" i="11"/>
  <c r="I2" i="11"/>
  <c r="J257" i="11"/>
  <c r="I257" i="11"/>
  <c r="I241" i="11"/>
  <c r="J241" i="11"/>
  <c r="I225" i="11"/>
  <c r="J225" i="11"/>
  <c r="I209" i="11"/>
  <c r="J209" i="11"/>
  <c r="I201" i="11"/>
  <c r="J201" i="11"/>
  <c r="J195" i="11"/>
  <c r="I195" i="11"/>
  <c r="J191" i="11"/>
  <c r="I191" i="11"/>
  <c r="I181" i="11"/>
  <c r="J181" i="11"/>
  <c r="J171" i="11"/>
  <c r="I171" i="11"/>
  <c r="I157" i="11"/>
  <c r="J157" i="11"/>
  <c r="J151" i="11"/>
  <c r="I151" i="11"/>
  <c r="I141" i="11"/>
  <c r="J141" i="11"/>
  <c r="J135" i="11"/>
  <c r="I135" i="11"/>
  <c r="I125" i="11"/>
  <c r="J125" i="11"/>
  <c r="J119" i="11"/>
  <c r="I119" i="11"/>
  <c r="I109" i="11"/>
  <c r="J109" i="11"/>
  <c r="J103" i="11"/>
  <c r="I103" i="11"/>
  <c r="I93" i="11"/>
  <c r="J93" i="11"/>
  <c r="J87" i="11"/>
  <c r="I87" i="11"/>
  <c r="I76" i="11"/>
  <c r="J76" i="11"/>
  <c r="I60" i="11"/>
  <c r="J60" i="11"/>
  <c r="I44" i="11"/>
  <c r="J44" i="11"/>
  <c r="I28" i="11"/>
  <c r="J28" i="11"/>
  <c r="I12" i="11"/>
  <c r="J12" i="11"/>
  <c r="J265" i="11"/>
  <c r="N265" i="11" s="1"/>
  <c r="J264" i="11"/>
  <c r="N264" i="11" s="1"/>
  <c r="J249" i="11"/>
  <c r="N249" i="11" s="1"/>
  <c r="J248" i="11"/>
  <c r="N248" i="11" s="1"/>
  <c r="J233" i="11"/>
  <c r="N233" i="11" s="1"/>
  <c r="J232" i="11"/>
  <c r="N232" i="11" s="1"/>
  <c r="J217" i="11"/>
  <c r="N217" i="11" s="1"/>
  <c r="J216" i="11"/>
  <c r="N216" i="11" s="1"/>
  <c r="I182" i="11"/>
  <c r="J182" i="11"/>
  <c r="I148" i="11"/>
  <c r="J148" i="11"/>
  <c r="I132" i="11"/>
  <c r="J132" i="11"/>
  <c r="I116" i="11"/>
  <c r="J116" i="11"/>
  <c r="I100" i="11"/>
  <c r="J100" i="11"/>
  <c r="I84" i="11"/>
  <c r="J84" i="11"/>
  <c r="J77" i="11"/>
  <c r="I77" i="11"/>
  <c r="I67" i="11"/>
  <c r="J67" i="11"/>
  <c r="J61" i="11"/>
  <c r="I61" i="11"/>
  <c r="I51" i="11"/>
  <c r="J51" i="11"/>
  <c r="J45" i="11"/>
  <c r="I45" i="11"/>
  <c r="I35" i="11"/>
  <c r="J35" i="11"/>
  <c r="J29" i="11"/>
  <c r="I29" i="11"/>
  <c r="I19" i="11"/>
  <c r="J19" i="11"/>
  <c r="J13" i="11"/>
  <c r="I13" i="11"/>
  <c r="I3" i="11"/>
  <c r="J3" i="11"/>
  <c r="J203" i="11"/>
  <c r="I203" i="11"/>
  <c r="I189" i="11"/>
  <c r="J189" i="11"/>
  <c r="J183" i="11"/>
  <c r="I183" i="11"/>
  <c r="J163" i="11"/>
  <c r="I163" i="11"/>
  <c r="J159" i="11"/>
  <c r="I159" i="11"/>
  <c r="I149" i="11"/>
  <c r="J149" i="11"/>
  <c r="J143" i="11"/>
  <c r="I143" i="11"/>
  <c r="I133" i="11"/>
  <c r="J133" i="11"/>
  <c r="J127" i="11"/>
  <c r="I127" i="11"/>
  <c r="I117" i="11"/>
  <c r="J117" i="11"/>
  <c r="J111" i="11"/>
  <c r="I111" i="11"/>
  <c r="I101" i="11"/>
  <c r="J101" i="11"/>
  <c r="J95" i="11"/>
  <c r="I95" i="11"/>
  <c r="I85" i="11"/>
  <c r="J85" i="11"/>
  <c r="I68" i="11"/>
  <c r="J68" i="11"/>
  <c r="I52" i="11"/>
  <c r="J52" i="11"/>
  <c r="I36" i="11"/>
  <c r="J36" i="11"/>
  <c r="I20" i="11"/>
  <c r="J20" i="11"/>
  <c r="I4" i="11"/>
  <c r="J4" i="11"/>
  <c r="I156" i="11"/>
  <c r="J156" i="11"/>
  <c r="I140" i="11"/>
  <c r="J140" i="11"/>
  <c r="I124" i="11"/>
  <c r="J124" i="11"/>
  <c r="I108" i="11"/>
  <c r="J108" i="11"/>
  <c r="I92" i="11"/>
  <c r="J92" i="11"/>
  <c r="I75" i="11"/>
  <c r="J75" i="11"/>
  <c r="J69" i="11"/>
  <c r="I69" i="11"/>
  <c r="I59" i="11"/>
  <c r="J59" i="11"/>
  <c r="J53" i="11"/>
  <c r="I53" i="11"/>
  <c r="I43" i="11"/>
  <c r="J43" i="11"/>
  <c r="J37" i="11"/>
  <c r="I37" i="11"/>
  <c r="I27" i="11"/>
  <c r="J27" i="11"/>
  <c r="J21" i="11"/>
  <c r="I21" i="11"/>
  <c r="I11" i="11"/>
  <c r="J11" i="11"/>
  <c r="J5" i="11"/>
  <c r="I5" i="11"/>
  <c r="J269" i="11"/>
  <c r="N269" i="11" s="1"/>
  <c r="J268" i="11"/>
  <c r="N268" i="11" s="1"/>
  <c r="J261" i="11"/>
  <c r="N261" i="11" s="1"/>
  <c r="J260" i="11"/>
  <c r="N260" i="11" s="1"/>
  <c r="J253" i="11"/>
  <c r="N253" i="11" s="1"/>
  <c r="J252" i="11"/>
  <c r="N252" i="11" s="1"/>
  <c r="J245" i="11"/>
  <c r="N245" i="11" s="1"/>
  <c r="J244" i="11"/>
  <c r="N244" i="11" s="1"/>
  <c r="J237" i="11"/>
  <c r="N237" i="11" s="1"/>
  <c r="J236" i="11"/>
  <c r="N236" i="11" s="1"/>
  <c r="J229" i="11"/>
  <c r="N229" i="11" s="1"/>
  <c r="J228" i="11"/>
  <c r="N228" i="11" s="1"/>
  <c r="J221" i="11"/>
  <c r="N221" i="11" s="1"/>
  <c r="J220" i="11"/>
  <c r="N220" i="11" s="1"/>
  <c r="J213" i="11"/>
  <c r="N213" i="11" s="1"/>
  <c r="J212" i="11"/>
  <c r="N212" i="11" s="1"/>
  <c r="J211" i="11"/>
  <c r="I211" i="11"/>
  <c r="J206" i="11"/>
  <c r="N206" i="11" s="1"/>
  <c r="J205" i="11"/>
  <c r="N205" i="11" s="1"/>
  <c r="J199" i="11"/>
  <c r="I199" i="11"/>
  <c r="J187" i="11"/>
  <c r="I187" i="11"/>
  <c r="J179" i="11"/>
  <c r="I179" i="11"/>
  <c r="J169" i="11"/>
  <c r="N169" i="11" s="1"/>
  <c r="J168" i="11"/>
  <c r="N168" i="11" s="1"/>
  <c r="J167" i="11"/>
  <c r="I167" i="11"/>
  <c r="J73" i="11"/>
  <c r="I73" i="11"/>
  <c r="J57" i="11"/>
  <c r="I57" i="11"/>
  <c r="J41" i="11"/>
  <c r="I41" i="11"/>
  <c r="J25" i="11"/>
  <c r="I25" i="11"/>
  <c r="J9" i="11"/>
  <c r="I9" i="11"/>
  <c r="I49" i="11"/>
  <c r="N49" i="11" s="1"/>
  <c r="I17" i="11"/>
  <c r="N17" i="11" s="1"/>
  <c r="J207" i="11"/>
  <c r="I207" i="11"/>
  <c r="J175" i="11"/>
  <c r="I175" i="11"/>
  <c r="J155" i="11"/>
  <c r="I155" i="11"/>
  <c r="J147" i="11"/>
  <c r="I147" i="11"/>
  <c r="J139" i="11"/>
  <c r="I139" i="11"/>
  <c r="J131" i="11"/>
  <c r="I131" i="11"/>
  <c r="J123" i="11"/>
  <c r="I123" i="11"/>
  <c r="J115" i="11"/>
  <c r="I115" i="11"/>
  <c r="J107" i="11"/>
  <c r="I107" i="11"/>
  <c r="J99" i="11"/>
  <c r="I99" i="11"/>
  <c r="J91" i="11"/>
  <c r="I91" i="11"/>
  <c r="J83" i="11"/>
  <c r="I83" i="11"/>
  <c r="J258" i="11"/>
  <c r="N258" i="11" s="1"/>
  <c r="J242" i="11"/>
  <c r="N242" i="11" s="1"/>
  <c r="J226" i="11"/>
  <c r="N226" i="11" s="1"/>
  <c r="J262" i="11"/>
  <c r="N262" i="11" s="1"/>
  <c r="J246" i="11"/>
  <c r="N246" i="11" s="1"/>
  <c r="J230" i="11"/>
  <c r="N230" i="11" s="1"/>
  <c r="J214" i="11"/>
  <c r="N214" i="11" s="1"/>
  <c r="J266" i="11"/>
  <c r="N266" i="11" s="1"/>
  <c r="J250" i="11"/>
  <c r="N250" i="11" s="1"/>
  <c r="J234" i="11"/>
  <c r="N234" i="11" s="1"/>
  <c r="J218" i="11"/>
  <c r="N218" i="11" s="1"/>
  <c r="J254" i="11"/>
  <c r="N254" i="11" s="1"/>
  <c r="J238" i="11"/>
  <c r="N238" i="11" s="1"/>
  <c r="J222" i="11"/>
  <c r="N222" i="11" s="1"/>
  <c r="J208" i="11"/>
  <c r="N208" i="11" s="1"/>
  <c r="J200" i="11"/>
  <c r="N200" i="11" s="1"/>
  <c r="J188" i="11"/>
  <c r="N188" i="11" s="1"/>
  <c r="J186" i="11"/>
  <c r="N186" i="11" s="1"/>
  <c r="J172" i="11"/>
  <c r="N172" i="11" s="1"/>
  <c r="J170" i="11"/>
  <c r="N170" i="11" s="1"/>
  <c r="J154" i="11"/>
  <c r="N154" i="11" s="1"/>
  <c r="J150" i="11"/>
  <c r="N150" i="11" s="1"/>
  <c r="J146" i="11"/>
  <c r="N146" i="11" s="1"/>
  <c r="J142" i="11"/>
  <c r="N142" i="11" s="1"/>
  <c r="J138" i="11"/>
  <c r="N138" i="11" s="1"/>
  <c r="J134" i="11"/>
  <c r="N134" i="11" s="1"/>
  <c r="J130" i="11"/>
  <c r="N130" i="11" s="1"/>
  <c r="J126" i="11"/>
  <c r="N126" i="11" s="1"/>
  <c r="J122" i="11"/>
  <c r="N122" i="11" s="1"/>
  <c r="J118" i="11"/>
  <c r="N118" i="11" s="1"/>
  <c r="J114" i="11"/>
  <c r="N114" i="11" s="1"/>
  <c r="J110" i="11"/>
  <c r="N110" i="11" s="1"/>
  <c r="J267" i="11"/>
  <c r="N267" i="11" s="1"/>
  <c r="J263" i="11"/>
  <c r="N263" i="11" s="1"/>
  <c r="J259" i="11"/>
  <c r="N259" i="11" s="1"/>
  <c r="J255" i="11"/>
  <c r="N255" i="11" s="1"/>
  <c r="J251" i="11"/>
  <c r="N251" i="11" s="1"/>
  <c r="J247" i="11"/>
  <c r="N247" i="11" s="1"/>
  <c r="J243" i="11"/>
  <c r="N243" i="11" s="1"/>
  <c r="J239" i="11"/>
  <c r="N239" i="11" s="1"/>
  <c r="J235" i="11"/>
  <c r="N235" i="11" s="1"/>
  <c r="J231" i="11"/>
  <c r="N231" i="11" s="1"/>
  <c r="J227" i="11"/>
  <c r="N227" i="11" s="1"/>
  <c r="J223" i="11"/>
  <c r="N223" i="11" s="1"/>
  <c r="J219" i="11"/>
  <c r="N219" i="11" s="1"/>
  <c r="J215" i="11"/>
  <c r="N215" i="11" s="1"/>
  <c r="J210" i="11"/>
  <c r="N210" i="11" s="1"/>
  <c r="J204" i="11"/>
  <c r="N204" i="11" s="1"/>
  <c r="J202" i="11"/>
  <c r="N202" i="11" s="1"/>
  <c r="J196" i="11"/>
  <c r="N196" i="11" s="1"/>
  <c r="J194" i="11"/>
  <c r="N194" i="11" s="1"/>
  <c r="J180" i="11"/>
  <c r="N180" i="11" s="1"/>
  <c r="J178" i="11"/>
  <c r="N178" i="11" s="1"/>
  <c r="J164" i="11"/>
  <c r="N164" i="11" s="1"/>
  <c r="J162" i="11"/>
  <c r="N162" i="11" s="1"/>
  <c r="J192" i="11"/>
  <c r="N192" i="11" s="1"/>
  <c r="J190" i="11"/>
  <c r="N190" i="11" s="1"/>
  <c r="J176" i="11"/>
  <c r="N176" i="11" s="1"/>
  <c r="J174" i="11"/>
  <c r="N174" i="11" s="1"/>
  <c r="J160" i="11"/>
  <c r="N160" i="11" s="1"/>
  <c r="J158" i="11"/>
  <c r="N158" i="11" s="1"/>
  <c r="J106" i="11"/>
  <c r="N106" i="11" s="1"/>
  <c r="J102" i="11"/>
  <c r="N102" i="11" s="1"/>
  <c r="J98" i="11"/>
  <c r="N98" i="11" s="1"/>
  <c r="J94" i="11"/>
  <c r="N94" i="11" s="1"/>
  <c r="J90" i="11"/>
  <c r="N90" i="11" s="1"/>
  <c r="J86" i="11"/>
  <c r="N86" i="11" s="1"/>
  <c r="J82" i="11"/>
  <c r="N82" i="11" s="1"/>
  <c r="J78" i="11"/>
  <c r="N78" i="11" s="1"/>
  <c r="J74" i="11"/>
  <c r="N74" i="11" s="1"/>
  <c r="J70" i="11"/>
  <c r="N70" i="11" s="1"/>
  <c r="J66" i="11"/>
  <c r="N66" i="11" s="1"/>
  <c r="J62" i="11"/>
  <c r="N62" i="11" s="1"/>
  <c r="J58" i="11"/>
  <c r="N58" i="11" s="1"/>
  <c r="J54" i="11"/>
  <c r="N54" i="11" s="1"/>
  <c r="J50" i="11"/>
  <c r="N50" i="11" s="1"/>
  <c r="J46" i="11"/>
  <c r="N46" i="11" s="1"/>
  <c r="J42" i="11"/>
  <c r="N42" i="11" s="1"/>
  <c r="J38" i="11"/>
  <c r="N38" i="11" s="1"/>
  <c r="J34" i="11"/>
  <c r="N34" i="11" s="1"/>
  <c r="J30" i="11"/>
  <c r="N30" i="11" s="1"/>
  <c r="J26" i="11"/>
  <c r="N26" i="11" s="1"/>
  <c r="J22" i="11"/>
  <c r="N22" i="11" s="1"/>
  <c r="J18" i="11"/>
  <c r="N18" i="11" s="1"/>
  <c r="J14" i="11"/>
  <c r="N14" i="11" s="1"/>
  <c r="J10" i="11"/>
  <c r="N10" i="11" s="1"/>
  <c r="J6" i="11"/>
  <c r="N6" i="11" s="1"/>
  <c r="C269" i="10" l="1"/>
  <c r="I270" i="1"/>
  <c r="C13" i="10"/>
  <c r="D12" i="10" s="1"/>
  <c r="I14" i="1"/>
  <c r="L14" i="1"/>
  <c r="J14" i="1"/>
  <c r="N79" i="11"/>
  <c r="N31" i="11"/>
  <c r="N7" i="11"/>
  <c r="N167" i="11"/>
  <c r="N179" i="11"/>
  <c r="N199" i="11"/>
  <c r="N211" i="11"/>
  <c r="N95" i="11"/>
  <c r="N111" i="11"/>
  <c r="N127" i="11"/>
  <c r="N143" i="11"/>
  <c r="N159" i="11"/>
  <c r="N183" i="11"/>
  <c r="N203" i="11"/>
  <c r="N2" i="11"/>
  <c r="N91" i="11"/>
  <c r="N107" i="11"/>
  <c r="N123" i="11"/>
  <c r="N139" i="11"/>
  <c r="N155" i="11"/>
  <c r="N207" i="11"/>
  <c r="N5" i="11"/>
  <c r="N21" i="11"/>
  <c r="N37" i="11"/>
  <c r="N53" i="11"/>
  <c r="N69" i="11"/>
  <c r="N20" i="11"/>
  <c r="N52" i="11"/>
  <c r="N85" i="11"/>
  <c r="N101" i="11"/>
  <c r="N117" i="11"/>
  <c r="N189" i="11"/>
  <c r="N100" i="11"/>
  <c r="N132" i="11"/>
  <c r="N182" i="11"/>
  <c r="N87" i="11"/>
  <c r="N36" i="11"/>
  <c r="N68" i="11"/>
  <c r="N67" i="11"/>
  <c r="N84" i="11"/>
  <c r="N116" i="11"/>
  <c r="N148" i="11"/>
  <c r="N9" i="11"/>
  <c r="N41" i="11"/>
  <c r="N73" i="11"/>
  <c r="N187" i="11"/>
  <c r="N11" i="11"/>
  <c r="N27" i="11"/>
  <c r="N43" i="11"/>
  <c r="N59" i="11"/>
  <c r="N75" i="11"/>
  <c r="N108" i="11"/>
  <c r="N140" i="11"/>
  <c r="N12" i="11"/>
  <c r="N39" i="11"/>
  <c r="N44" i="11"/>
  <c r="N76" i="11"/>
  <c r="N93" i="11"/>
  <c r="N109" i="11"/>
  <c r="N125" i="11"/>
  <c r="N141" i="11"/>
  <c r="N157" i="11"/>
  <c r="N181" i="11"/>
  <c r="N209" i="11"/>
  <c r="N241" i="11"/>
  <c r="N240" i="11"/>
  <c r="N56" i="11"/>
  <c r="N55" i="11"/>
  <c r="N80" i="11"/>
  <c r="N32" i="11"/>
  <c r="N103" i="11"/>
  <c r="N119" i="11"/>
  <c r="N135" i="11"/>
  <c r="N151" i="11"/>
  <c r="N171" i="11"/>
  <c r="N191" i="11"/>
  <c r="N257" i="11"/>
  <c r="N16" i="11"/>
  <c r="N92" i="11"/>
  <c r="N124" i="11"/>
  <c r="N156" i="11"/>
  <c r="N28" i="11"/>
  <c r="N60" i="11"/>
  <c r="N201" i="11"/>
  <c r="N225" i="11"/>
  <c r="N224" i="11"/>
  <c r="N256" i="11"/>
  <c r="L18" i="1"/>
  <c r="C17" i="10"/>
  <c r="D16" i="10" s="1"/>
  <c r="J18" i="1"/>
  <c r="L82" i="1"/>
  <c r="C81" i="10"/>
  <c r="D80" i="10" s="1"/>
  <c r="J82" i="1"/>
  <c r="L110" i="1"/>
  <c r="C109" i="10"/>
  <c r="D108" i="10" s="1"/>
  <c r="J110" i="1"/>
  <c r="L127" i="1"/>
  <c r="C126" i="10"/>
  <c r="D125" i="10" s="1"/>
  <c r="J127" i="1"/>
  <c r="L143" i="1"/>
  <c r="C142" i="10"/>
  <c r="D141" i="10" s="1"/>
  <c r="J143" i="1"/>
  <c r="L159" i="1"/>
  <c r="C158" i="10"/>
  <c r="D157" i="10" s="1"/>
  <c r="J159" i="1"/>
  <c r="L175" i="1"/>
  <c r="C174" i="10"/>
  <c r="D173" i="10" s="1"/>
  <c r="J175" i="1"/>
  <c r="L191" i="1"/>
  <c r="C190" i="10"/>
  <c r="D189" i="10" s="1"/>
  <c r="J191" i="1"/>
  <c r="L207" i="1"/>
  <c r="C206" i="10"/>
  <c r="D205" i="10" s="1"/>
  <c r="J207" i="1"/>
  <c r="L223" i="1"/>
  <c r="C222" i="10"/>
  <c r="D221" i="10" s="1"/>
  <c r="J223" i="1"/>
  <c r="L239" i="1"/>
  <c r="C238" i="10"/>
  <c r="D237" i="10" s="1"/>
  <c r="J239" i="1"/>
  <c r="L255" i="1"/>
  <c r="C254" i="10"/>
  <c r="D253" i="10" s="1"/>
  <c r="J255" i="1"/>
  <c r="L22" i="1"/>
  <c r="C21" i="10"/>
  <c r="D20" i="10" s="1"/>
  <c r="J22" i="1"/>
  <c r="L84" i="1"/>
  <c r="C83" i="10"/>
  <c r="D82" i="10" s="1"/>
  <c r="J84" i="1"/>
  <c r="L112" i="1"/>
  <c r="C111" i="10"/>
  <c r="D110" i="10" s="1"/>
  <c r="J112" i="1"/>
  <c r="L128" i="1"/>
  <c r="C127" i="10"/>
  <c r="D126" i="10" s="1"/>
  <c r="J128" i="1"/>
  <c r="L144" i="1"/>
  <c r="C143" i="10"/>
  <c r="D142" i="10" s="1"/>
  <c r="J144" i="1"/>
  <c r="L160" i="1"/>
  <c r="C159" i="10"/>
  <c r="D158" i="10" s="1"/>
  <c r="J160" i="1"/>
  <c r="L176" i="1"/>
  <c r="C175" i="10"/>
  <c r="D174" i="10" s="1"/>
  <c r="J176" i="1"/>
  <c r="L192" i="1"/>
  <c r="C191" i="10"/>
  <c r="D190" i="10" s="1"/>
  <c r="J192" i="1"/>
  <c r="L208" i="1"/>
  <c r="C207" i="10"/>
  <c r="D206" i="10" s="1"/>
  <c r="J208" i="1"/>
  <c r="L224" i="1"/>
  <c r="C223" i="10"/>
  <c r="D222" i="10" s="1"/>
  <c r="J224" i="1"/>
  <c r="L240" i="1"/>
  <c r="C239" i="10"/>
  <c r="D238" i="10" s="1"/>
  <c r="J240" i="1"/>
  <c r="L256" i="1"/>
  <c r="C255" i="10"/>
  <c r="D254" i="10" s="1"/>
  <c r="J256" i="1"/>
  <c r="L10" i="1"/>
  <c r="C9" i="10"/>
  <c r="D8" i="10" s="1"/>
  <c r="J10" i="1"/>
  <c r="L74" i="1"/>
  <c r="C73" i="10"/>
  <c r="D72" i="10" s="1"/>
  <c r="J74" i="1"/>
  <c r="L108" i="1"/>
  <c r="C107" i="10"/>
  <c r="D106" i="10" s="1"/>
  <c r="J108" i="1"/>
  <c r="L125" i="1"/>
  <c r="C124" i="10"/>
  <c r="D123" i="10" s="1"/>
  <c r="J125" i="1"/>
  <c r="L141" i="1"/>
  <c r="C140" i="10"/>
  <c r="D139" i="10" s="1"/>
  <c r="J141" i="1"/>
  <c r="L157" i="1"/>
  <c r="C156" i="10"/>
  <c r="D155" i="10" s="1"/>
  <c r="J157" i="1"/>
  <c r="L173" i="1"/>
  <c r="C172" i="10"/>
  <c r="D171" i="10" s="1"/>
  <c r="J173" i="1"/>
  <c r="L189" i="1"/>
  <c r="C188" i="10"/>
  <c r="D187" i="10" s="1"/>
  <c r="J189" i="1"/>
  <c r="L205" i="1"/>
  <c r="C204" i="10"/>
  <c r="D203" i="10" s="1"/>
  <c r="J205" i="1"/>
  <c r="L221" i="1"/>
  <c r="C220" i="10"/>
  <c r="D219" i="10" s="1"/>
  <c r="J221" i="1"/>
  <c r="L237" i="1"/>
  <c r="C236" i="10"/>
  <c r="D235" i="10" s="1"/>
  <c r="J237" i="1"/>
  <c r="L253" i="1"/>
  <c r="C252" i="10"/>
  <c r="D251" i="10" s="1"/>
  <c r="J253" i="1"/>
  <c r="L269" i="1"/>
  <c r="C268" i="10"/>
  <c r="D267" i="10" s="1"/>
  <c r="J269" i="1"/>
  <c r="L97" i="1"/>
  <c r="C96" i="10"/>
  <c r="D95" i="10" s="1"/>
  <c r="J97" i="1"/>
  <c r="L81" i="1"/>
  <c r="C80" i="10"/>
  <c r="D79" i="10" s="1"/>
  <c r="J81" i="1"/>
  <c r="L65" i="1"/>
  <c r="C64" i="10"/>
  <c r="D63" i="10" s="1"/>
  <c r="J65" i="1"/>
  <c r="L49" i="1"/>
  <c r="C48" i="10"/>
  <c r="D47" i="10" s="1"/>
  <c r="J49" i="1"/>
  <c r="L33" i="1"/>
  <c r="C32" i="10"/>
  <c r="D31" i="10" s="1"/>
  <c r="J33" i="1"/>
  <c r="L17" i="1"/>
  <c r="C16" i="10"/>
  <c r="D15" i="10" s="1"/>
  <c r="J17" i="1"/>
  <c r="L80" i="1"/>
  <c r="C79" i="10"/>
  <c r="D78" i="10" s="1"/>
  <c r="J80" i="1"/>
  <c r="L64" i="1"/>
  <c r="C63" i="10"/>
  <c r="D62" i="10" s="1"/>
  <c r="J64" i="1"/>
  <c r="L48" i="1"/>
  <c r="C47" i="10"/>
  <c r="D46" i="10" s="1"/>
  <c r="J48" i="1"/>
  <c r="L32" i="1"/>
  <c r="C31" i="10"/>
  <c r="D30" i="10" s="1"/>
  <c r="J32" i="1"/>
  <c r="L16" i="1"/>
  <c r="C15" i="10"/>
  <c r="D14" i="10" s="1"/>
  <c r="J16" i="1"/>
  <c r="L111" i="1"/>
  <c r="C110" i="10"/>
  <c r="D109" i="10" s="1"/>
  <c r="J111" i="1"/>
  <c r="L95" i="1"/>
  <c r="C94" i="10"/>
  <c r="D93" i="10" s="1"/>
  <c r="J95" i="1"/>
  <c r="L79" i="1"/>
  <c r="C78" i="10"/>
  <c r="D77" i="10" s="1"/>
  <c r="J79" i="1"/>
  <c r="L63" i="1"/>
  <c r="C62" i="10"/>
  <c r="D61" i="10" s="1"/>
  <c r="J63" i="1"/>
  <c r="L47" i="1"/>
  <c r="C46" i="10"/>
  <c r="D45" i="10" s="1"/>
  <c r="J47" i="1"/>
  <c r="L31" i="1"/>
  <c r="C30" i="10"/>
  <c r="D29" i="10" s="1"/>
  <c r="J31" i="1"/>
  <c r="L15" i="1"/>
  <c r="C14" i="10"/>
  <c r="D13" i="10" s="1"/>
  <c r="J15" i="1"/>
  <c r="L46" i="1"/>
  <c r="C45" i="10"/>
  <c r="D44" i="10" s="1"/>
  <c r="J46" i="1"/>
  <c r="L96" i="1"/>
  <c r="C95" i="10"/>
  <c r="D94" i="10" s="1"/>
  <c r="J96" i="1"/>
  <c r="L118" i="1"/>
  <c r="C117" i="10"/>
  <c r="D116" i="10" s="1"/>
  <c r="J118" i="1"/>
  <c r="L134" i="1"/>
  <c r="C133" i="10"/>
  <c r="D132" i="10" s="1"/>
  <c r="J134" i="1"/>
  <c r="L150" i="1"/>
  <c r="C149" i="10"/>
  <c r="D148" i="10" s="1"/>
  <c r="J150" i="1"/>
  <c r="L166" i="1"/>
  <c r="C165" i="10"/>
  <c r="D164" i="10" s="1"/>
  <c r="J166" i="1"/>
  <c r="L182" i="1"/>
  <c r="C181" i="10"/>
  <c r="D180" i="10" s="1"/>
  <c r="J182" i="1"/>
  <c r="L198" i="1"/>
  <c r="C197" i="10"/>
  <c r="D196" i="10" s="1"/>
  <c r="J198" i="1"/>
  <c r="L214" i="1"/>
  <c r="C213" i="10"/>
  <c r="D212" i="10" s="1"/>
  <c r="J214" i="1"/>
  <c r="L230" i="1"/>
  <c r="C229" i="10"/>
  <c r="D228" i="10" s="1"/>
  <c r="J230" i="1"/>
  <c r="L246" i="1"/>
  <c r="C245" i="10"/>
  <c r="D244" i="10" s="1"/>
  <c r="J246" i="1"/>
  <c r="C261" i="10"/>
  <c r="D260" i="10" s="1"/>
  <c r="L262" i="1"/>
  <c r="J262" i="1"/>
  <c r="N83" i="11"/>
  <c r="N99" i="11"/>
  <c r="N115" i="11"/>
  <c r="N131" i="11"/>
  <c r="N147" i="11"/>
  <c r="N175" i="11"/>
  <c r="N25" i="11"/>
  <c r="N57" i="11"/>
  <c r="N4" i="11"/>
  <c r="N3" i="11"/>
  <c r="N19" i="11"/>
  <c r="N35" i="11"/>
  <c r="N51" i="11"/>
  <c r="N195" i="11"/>
  <c r="N8" i="11"/>
  <c r="L34" i="1"/>
  <c r="C33" i="10"/>
  <c r="D32" i="10" s="1"/>
  <c r="J34" i="1"/>
  <c r="L90" i="1"/>
  <c r="C89" i="10"/>
  <c r="D88" i="10" s="1"/>
  <c r="J90" i="1"/>
  <c r="L115" i="1"/>
  <c r="C114" i="10"/>
  <c r="D113" i="10" s="1"/>
  <c r="J115" i="1"/>
  <c r="L131" i="1"/>
  <c r="C130" i="10"/>
  <c r="D129" i="10" s="1"/>
  <c r="J131" i="1"/>
  <c r="L147" i="1"/>
  <c r="C146" i="10"/>
  <c r="D145" i="10" s="1"/>
  <c r="J147" i="1"/>
  <c r="L163" i="1"/>
  <c r="C162" i="10"/>
  <c r="D161" i="10" s="1"/>
  <c r="J163" i="1"/>
  <c r="L179" i="1"/>
  <c r="C178" i="10"/>
  <c r="D177" i="10" s="1"/>
  <c r="J179" i="1"/>
  <c r="L195" i="1"/>
  <c r="C194" i="10"/>
  <c r="D193" i="10" s="1"/>
  <c r="J195" i="1"/>
  <c r="L211" i="1"/>
  <c r="C210" i="10"/>
  <c r="D209" i="10" s="1"/>
  <c r="J211" i="1"/>
  <c r="L227" i="1"/>
  <c r="C226" i="10"/>
  <c r="D225" i="10" s="1"/>
  <c r="J227" i="1"/>
  <c r="L243" i="1"/>
  <c r="C242" i="10"/>
  <c r="D241" i="10" s="1"/>
  <c r="J243" i="1"/>
  <c r="L259" i="1"/>
  <c r="C258" i="10"/>
  <c r="D257" i="10" s="1"/>
  <c r="J259" i="1"/>
  <c r="L38" i="1"/>
  <c r="C37" i="10"/>
  <c r="D36" i="10" s="1"/>
  <c r="J38" i="1"/>
  <c r="L92" i="1"/>
  <c r="C91" i="10"/>
  <c r="D90" i="10" s="1"/>
  <c r="J92" i="1"/>
  <c r="L116" i="1"/>
  <c r="C115" i="10"/>
  <c r="D114" i="10" s="1"/>
  <c r="J116" i="1"/>
  <c r="L132" i="1"/>
  <c r="C131" i="10"/>
  <c r="D130" i="10" s="1"/>
  <c r="J132" i="1"/>
  <c r="L148" i="1"/>
  <c r="C147" i="10"/>
  <c r="D146" i="10" s="1"/>
  <c r="J148" i="1"/>
  <c r="L164" i="1"/>
  <c r="C163" i="10"/>
  <c r="D162" i="10" s="1"/>
  <c r="J164" i="1"/>
  <c r="L180" i="1"/>
  <c r="C179" i="10"/>
  <c r="D178" i="10" s="1"/>
  <c r="J180" i="1"/>
  <c r="L196" i="1"/>
  <c r="C195" i="10"/>
  <c r="D194" i="10" s="1"/>
  <c r="J196" i="1"/>
  <c r="L212" i="1"/>
  <c r="C211" i="10"/>
  <c r="D210" i="10" s="1"/>
  <c r="J212" i="1"/>
  <c r="L228" i="1"/>
  <c r="C227" i="10"/>
  <c r="D226" i="10" s="1"/>
  <c r="J228" i="1"/>
  <c r="L244" i="1"/>
  <c r="C243" i="10"/>
  <c r="D242" i="10" s="1"/>
  <c r="J244" i="1"/>
  <c r="L260" i="1"/>
  <c r="C259" i="10"/>
  <c r="D258" i="10" s="1"/>
  <c r="J260" i="1"/>
  <c r="L26" i="1"/>
  <c r="C25" i="10"/>
  <c r="D24" i="10" s="1"/>
  <c r="J26" i="1"/>
  <c r="L86" i="1"/>
  <c r="C85" i="10"/>
  <c r="D84" i="10" s="1"/>
  <c r="J86" i="1"/>
  <c r="L113" i="1"/>
  <c r="C112" i="10"/>
  <c r="D111" i="10" s="1"/>
  <c r="J113" i="1"/>
  <c r="L129" i="1"/>
  <c r="C128" i="10"/>
  <c r="D127" i="10" s="1"/>
  <c r="J129" i="1"/>
  <c r="L145" i="1"/>
  <c r="C144" i="10"/>
  <c r="D143" i="10" s="1"/>
  <c r="J145" i="1"/>
  <c r="L161" i="1"/>
  <c r="C160" i="10"/>
  <c r="D159" i="10" s="1"/>
  <c r="J161" i="1"/>
  <c r="L177" i="1"/>
  <c r="C176" i="10"/>
  <c r="D175" i="10" s="1"/>
  <c r="J177" i="1"/>
  <c r="L193" i="1"/>
  <c r="C192" i="10"/>
  <c r="D191" i="10" s="1"/>
  <c r="J193" i="1"/>
  <c r="L209" i="1"/>
  <c r="C208" i="10"/>
  <c r="D207" i="10" s="1"/>
  <c r="J209" i="1"/>
  <c r="L225" i="1"/>
  <c r="C224" i="10"/>
  <c r="D223" i="10" s="1"/>
  <c r="J225" i="1"/>
  <c r="L241" i="1"/>
  <c r="C240" i="10"/>
  <c r="D239" i="10" s="1"/>
  <c r="J241" i="1"/>
  <c r="L257" i="1"/>
  <c r="C256" i="10"/>
  <c r="D255" i="10" s="1"/>
  <c r="J257" i="1"/>
  <c r="L93" i="1"/>
  <c r="C92" i="10"/>
  <c r="D91" i="10" s="1"/>
  <c r="J93" i="1"/>
  <c r="L77" i="1"/>
  <c r="C76" i="10"/>
  <c r="D75" i="10" s="1"/>
  <c r="J77" i="1"/>
  <c r="L61" i="1"/>
  <c r="C60" i="10"/>
  <c r="D59" i="10" s="1"/>
  <c r="J61" i="1"/>
  <c r="L45" i="1"/>
  <c r="C44" i="10"/>
  <c r="D43" i="10" s="1"/>
  <c r="J45" i="1"/>
  <c r="L29" i="1"/>
  <c r="C28" i="10"/>
  <c r="D27" i="10" s="1"/>
  <c r="J29" i="1"/>
  <c r="L13" i="1"/>
  <c r="C12" i="10"/>
  <c r="D11" i="10" s="1"/>
  <c r="J13" i="1"/>
  <c r="L76" i="1"/>
  <c r="C75" i="10"/>
  <c r="D74" i="10" s="1"/>
  <c r="J76" i="1"/>
  <c r="L60" i="1"/>
  <c r="C59" i="10"/>
  <c r="D58" i="10" s="1"/>
  <c r="J60" i="1"/>
  <c r="L44" i="1"/>
  <c r="C43" i="10"/>
  <c r="D42" i="10" s="1"/>
  <c r="J44" i="1"/>
  <c r="L28" i="1"/>
  <c r="C27" i="10"/>
  <c r="D26" i="10" s="1"/>
  <c r="J28" i="1"/>
  <c r="L12" i="1"/>
  <c r="C11" i="10"/>
  <c r="D10" i="10" s="1"/>
  <c r="J12" i="1"/>
  <c r="L107" i="1"/>
  <c r="C106" i="10"/>
  <c r="D105" i="10" s="1"/>
  <c r="J107" i="1"/>
  <c r="L91" i="1"/>
  <c r="C90" i="10"/>
  <c r="D89" i="10" s="1"/>
  <c r="J91" i="1"/>
  <c r="L75" i="1"/>
  <c r="C74" i="10"/>
  <c r="D73" i="10" s="1"/>
  <c r="J75" i="1"/>
  <c r="L59" i="1"/>
  <c r="C58" i="10"/>
  <c r="D57" i="10" s="1"/>
  <c r="J59" i="1"/>
  <c r="L43" i="1"/>
  <c r="C42" i="10"/>
  <c r="D41" i="10" s="1"/>
  <c r="J43" i="1"/>
  <c r="L27" i="1"/>
  <c r="C26" i="10"/>
  <c r="D25" i="10" s="1"/>
  <c r="J27" i="1"/>
  <c r="L11" i="1"/>
  <c r="C10" i="10"/>
  <c r="D9" i="10" s="1"/>
  <c r="J11" i="1"/>
  <c r="L62" i="1"/>
  <c r="C61" i="10"/>
  <c r="D60" i="10" s="1"/>
  <c r="J62" i="1"/>
  <c r="L104" i="1"/>
  <c r="C103" i="10"/>
  <c r="D102" i="10" s="1"/>
  <c r="J104" i="1"/>
  <c r="L122" i="1"/>
  <c r="C121" i="10"/>
  <c r="D120" i="10" s="1"/>
  <c r="J122" i="1"/>
  <c r="L138" i="1"/>
  <c r="C137" i="10"/>
  <c r="D136" i="10" s="1"/>
  <c r="J138" i="1"/>
  <c r="L154" i="1"/>
  <c r="C153" i="10"/>
  <c r="D152" i="10" s="1"/>
  <c r="J154" i="1"/>
  <c r="L170" i="1"/>
  <c r="C169" i="10"/>
  <c r="D168" i="10" s="1"/>
  <c r="J170" i="1"/>
  <c r="L186" i="1"/>
  <c r="C185" i="10"/>
  <c r="D184" i="10" s="1"/>
  <c r="J186" i="1"/>
  <c r="L202" i="1"/>
  <c r="C201" i="10"/>
  <c r="D200" i="10" s="1"/>
  <c r="J202" i="1"/>
  <c r="L218" i="1"/>
  <c r="C217" i="10"/>
  <c r="D216" i="10" s="1"/>
  <c r="J218" i="1"/>
  <c r="L234" i="1"/>
  <c r="C233" i="10"/>
  <c r="D232" i="10" s="1"/>
  <c r="J234" i="1"/>
  <c r="L250" i="1"/>
  <c r="C249" i="10"/>
  <c r="D248" i="10" s="1"/>
  <c r="J250" i="1"/>
  <c r="L266" i="1"/>
  <c r="C265" i="10"/>
  <c r="D264" i="10" s="1"/>
  <c r="J266" i="1"/>
  <c r="N133" i="11"/>
  <c r="N149" i="11"/>
  <c r="N163" i="11"/>
  <c r="N13" i="11"/>
  <c r="N29" i="11"/>
  <c r="N45" i="11"/>
  <c r="N61" i="11"/>
  <c r="N77" i="11"/>
  <c r="L50" i="1"/>
  <c r="C49" i="10"/>
  <c r="D48" i="10" s="1"/>
  <c r="J50" i="1"/>
  <c r="L98" i="1"/>
  <c r="C97" i="10"/>
  <c r="D96" i="10" s="1"/>
  <c r="J98" i="1"/>
  <c r="L119" i="1"/>
  <c r="C118" i="10"/>
  <c r="D117" i="10" s="1"/>
  <c r="J119" i="1"/>
  <c r="L135" i="1"/>
  <c r="C134" i="10"/>
  <c r="D133" i="10" s="1"/>
  <c r="J135" i="1"/>
  <c r="L151" i="1"/>
  <c r="C150" i="10"/>
  <c r="D149" i="10" s="1"/>
  <c r="J151" i="1"/>
  <c r="L167" i="1"/>
  <c r="C166" i="10"/>
  <c r="D165" i="10" s="1"/>
  <c r="J167" i="1"/>
  <c r="L183" i="1"/>
  <c r="C182" i="10"/>
  <c r="D181" i="10" s="1"/>
  <c r="J183" i="1"/>
  <c r="L199" i="1"/>
  <c r="C198" i="10"/>
  <c r="D197" i="10" s="1"/>
  <c r="J199" i="1"/>
  <c r="L215" i="1"/>
  <c r="C214" i="10"/>
  <c r="D213" i="10" s="1"/>
  <c r="J215" i="1"/>
  <c r="L231" i="1"/>
  <c r="C230" i="10"/>
  <c r="D229" i="10" s="1"/>
  <c r="J231" i="1"/>
  <c r="L247" i="1"/>
  <c r="C246" i="10"/>
  <c r="D245" i="10" s="1"/>
  <c r="J247" i="1"/>
  <c r="L263" i="1"/>
  <c r="C262" i="10"/>
  <c r="D261" i="10" s="1"/>
  <c r="J263" i="1"/>
  <c r="L54" i="1"/>
  <c r="C53" i="10"/>
  <c r="D52" i="10" s="1"/>
  <c r="J54" i="1"/>
  <c r="L100" i="1"/>
  <c r="C99" i="10"/>
  <c r="D98" i="10" s="1"/>
  <c r="J100" i="1"/>
  <c r="L120" i="1"/>
  <c r="C119" i="10"/>
  <c r="D118" i="10" s="1"/>
  <c r="J120" i="1"/>
  <c r="L136" i="1"/>
  <c r="C135" i="10"/>
  <c r="D134" i="10" s="1"/>
  <c r="J136" i="1"/>
  <c r="L152" i="1"/>
  <c r="C151" i="10"/>
  <c r="D150" i="10" s="1"/>
  <c r="J152" i="1"/>
  <c r="L168" i="1"/>
  <c r="C167" i="10"/>
  <c r="D166" i="10" s="1"/>
  <c r="J168" i="1"/>
  <c r="L184" i="1"/>
  <c r="C183" i="10"/>
  <c r="D182" i="10" s="1"/>
  <c r="J184" i="1"/>
  <c r="L200" i="1"/>
  <c r="C199" i="10"/>
  <c r="D198" i="10" s="1"/>
  <c r="J200" i="1"/>
  <c r="L216" i="1"/>
  <c r="C215" i="10"/>
  <c r="D214" i="10" s="1"/>
  <c r="J216" i="1"/>
  <c r="L232" i="1"/>
  <c r="C231" i="10"/>
  <c r="D230" i="10" s="1"/>
  <c r="J232" i="1"/>
  <c r="L248" i="1"/>
  <c r="C247" i="10"/>
  <c r="D246" i="10" s="1"/>
  <c r="J248" i="1"/>
  <c r="L264" i="1"/>
  <c r="C263" i="10"/>
  <c r="D262" i="10" s="1"/>
  <c r="J264" i="1"/>
  <c r="L42" i="1"/>
  <c r="C41" i="10"/>
  <c r="D40" i="10" s="1"/>
  <c r="J42" i="1"/>
  <c r="L94" i="1"/>
  <c r="C93" i="10"/>
  <c r="D92" i="10" s="1"/>
  <c r="J94" i="1"/>
  <c r="L117" i="1"/>
  <c r="C116" i="10"/>
  <c r="D115" i="10" s="1"/>
  <c r="J117" i="1"/>
  <c r="L133" i="1"/>
  <c r="C132" i="10"/>
  <c r="D131" i="10" s="1"/>
  <c r="J133" i="1"/>
  <c r="L149" i="1"/>
  <c r="C148" i="10"/>
  <c r="D147" i="10" s="1"/>
  <c r="J149" i="1"/>
  <c r="L165" i="1"/>
  <c r="C164" i="10"/>
  <c r="D163" i="10" s="1"/>
  <c r="J165" i="1"/>
  <c r="L181" i="1"/>
  <c r="C180" i="10"/>
  <c r="D179" i="10" s="1"/>
  <c r="J181" i="1"/>
  <c r="L197" i="1"/>
  <c r="C196" i="10"/>
  <c r="D195" i="10" s="1"/>
  <c r="J197" i="1"/>
  <c r="L213" i="1"/>
  <c r="C212" i="10"/>
  <c r="D211" i="10" s="1"/>
  <c r="J213" i="1"/>
  <c r="L229" i="1"/>
  <c r="C228" i="10"/>
  <c r="D227" i="10" s="1"/>
  <c r="J229" i="1"/>
  <c r="L245" i="1"/>
  <c r="C244" i="10"/>
  <c r="D243" i="10" s="1"/>
  <c r="J245" i="1"/>
  <c r="L261" i="1"/>
  <c r="C260" i="10"/>
  <c r="D259" i="10" s="1"/>
  <c r="J261" i="1"/>
  <c r="L6" i="1"/>
  <c r="C5" i="10"/>
  <c r="D4" i="10" s="1"/>
  <c r="J6" i="1"/>
  <c r="L89" i="1"/>
  <c r="C88" i="10"/>
  <c r="D87" i="10" s="1"/>
  <c r="J89" i="1"/>
  <c r="L73" i="1"/>
  <c r="C72" i="10"/>
  <c r="D71" i="10" s="1"/>
  <c r="J73" i="1"/>
  <c r="L57" i="1"/>
  <c r="C56" i="10"/>
  <c r="D55" i="10" s="1"/>
  <c r="J57" i="1"/>
  <c r="L41" i="1"/>
  <c r="C40" i="10"/>
  <c r="D39" i="10" s="1"/>
  <c r="J41" i="1"/>
  <c r="L25" i="1"/>
  <c r="C24" i="10"/>
  <c r="D23" i="10" s="1"/>
  <c r="J25" i="1"/>
  <c r="L9" i="1"/>
  <c r="C8" i="10"/>
  <c r="D7" i="10" s="1"/>
  <c r="J9" i="1"/>
  <c r="L72" i="1"/>
  <c r="C71" i="10"/>
  <c r="D70" i="10" s="1"/>
  <c r="J72" i="1"/>
  <c r="L56" i="1"/>
  <c r="C55" i="10"/>
  <c r="D54" i="10" s="1"/>
  <c r="J56" i="1"/>
  <c r="L40" i="1"/>
  <c r="C39" i="10"/>
  <c r="D38" i="10" s="1"/>
  <c r="J40" i="1"/>
  <c r="L24" i="1"/>
  <c r="C23" i="10"/>
  <c r="D22" i="10" s="1"/>
  <c r="J24" i="1"/>
  <c r="L8" i="1"/>
  <c r="C7" i="10"/>
  <c r="D6" i="10" s="1"/>
  <c r="J8" i="1"/>
  <c r="L103" i="1"/>
  <c r="C102" i="10"/>
  <c r="D101" i="10" s="1"/>
  <c r="J103" i="1"/>
  <c r="L87" i="1"/>
  <c r="C86" i="10"/>
  <c r="D85" i="10" s="1"/>
  <c r="J87" i="1"/>
  <c r="L71" i="1"/>
  <c r="C70" i="10"/>
  <c r="D69" i="10" s="1"/>
  <c r="J71" i="1"/>
  <c r="L55" i="1"/>
  <c r="C54" i="10"/>
  <c r="D53" i="10" s="1"/>
  <c r="J55" i="1"/>
  <c r="L39" i="1"/>
  <c r="C38" i="10"/>
  <c r="D37" i="10" s="1"/>
  <c r="J39" i="1"/>
  <c r="L23" i="1"/>
  <c r="C22" i="10"/>
  <c r="D21" i="10" s="1"/>
  <c r="J23" i="1"/>
  <c r="L7" i="1"/>
  <c r="C6" i="10"/>
  <c r="D5" i="10" s="1"/>
  <c r="J7" i="1"/>
  <c r="L78" i="1"/>
  <c r="C77" i="10"/>
  <c r="D76" i="10" s="1"/>
  <c r="J78" i="1"/>
  <c r="L109" i="1"/>
  <c r="C108" i="10"/>
  <c r="D107" i="10" s="1"/>
  <c r="J109" i="1"/>
  <c r="L126" i="1"/>
  <c r="C125" i="10"/>
  <c r="D124" i="10" s="1"/>
  <c r="J126" i="1"/>
  <c r="L142" i="1"/>
  <c r="C141" i="10"/>
  <c r="D140" i="10" s="1"/>
  <c r="J142" i="1"/>
  <c r="L158" i="1"/>
  <c r="C157" i="10"/>
  <c r="D156" i="10" s="1"/>
  <c r="J158" i="1"/>
  <c r="L174" i="1"/>
  <c r="C173" i="10"/>
  <c r="D172" i="10" s="1"/>
  <c r="J174" i="1"/>
  <c r="L190" i="1"/>
  <c r="C189" i="10"/>
  <c r="D188" i="10" s="1"/>
  <c r="J190" i="1"/>
  <c r="L206" i="1"/>
  <c r="C205" i="10"/>
  <c r="D204" i="10" s="1"/>
  <c r="J206" i="1"/>
  <c r="L222" i="1"/>
  <c r="C221" i="10"/>
  <c r="D220" i="10" s="1"/>
  <c r="J222" i="1"/>
  <c r="L238" i="1"/>
  <c r="C237" i="10"/>
  <c r="D236" i="10" s="1"/>
  <c r="J238" i="1"/>
  <c r="L254" i="1"/>
  <c r="C253" i="10"/>
  <c r="D252" i="10" s="1"/>
  <c r="J254" i="1"/>
  <c r="L270" i="1"/>
  <c r="J270" i="1"/>
  <c r="N15" i="11"/>
  <c r="N177" i="11"/>
  <c r="L66" i="1"/>
  <c r="C65" i="10"/>
  <c r="D64" i="10" s="1"/>
  <c r="J66" i="1"/>
  <c r="L105" i="1"/>
  <c r="C104" i="10"/>
  <c r="D103" i="10" s="1"/>
  <c r="J105" i="1"/>
  <c r="L123" i="1"/>
  <c r="C122" i="10"/>
  <c r="D121" i="10" s="1"/>
  <c r="J123" i="1"/>
  <c r="L139" i="1"/>
  <c r="C138" i="10"/>
  <c r="D137" i="10" s="1"/>
  <c r="J139" i="1"/>
  <c r="L155" i="1"/>
  <c r="C154" i="10"/>
  <c r="D153" i="10" s="1"/>
  <c r="J155" i="1"/>
  <c r="L171" i="1"/>
  <c r="C170" i="10"/>
  <c r="D169" i="10" s="1"/>
  <c r="J171" i="1"/>
  <c r="L187" i="1"/>
  <c r="C186" i="10"/>
  <c r="D185" i="10" s="1"/>
  <c r="J187" i="1"/>
  <c r="L203" i="1"/>
  <c r="C202" i="10"/>
  <c r="D201" i="10" s="1"/>
  <c r="J203" i="1"/>
  <c r="L219" i="1"/>
  <c r="C218" i="10"/>
  <c r="D217" i="10" s="1"/>
  <c r="J219" i="1"/>
  <c r="L235" i="1"/>
  <c r="C234" i="10"/>
  <c r="D233" i="10" s="1"/>
  <c r="J235" i="1"/>
  <c r="L251" i="1"/>
  <c r="C250" i="10"/>
  <c r="D249" i="10" s="1"/>
  <c r="J251" i="1"/>
  <c r="L267" i="1"/>
  <c r="C266" i="10"/>
  <c r="D265" i="10" s="1"/>
  <c r="J267" i="1"/>
  <c r="L70" i="1"/>
  <c r="C69" i="10"/>
  <c r="D68" i="10" s="1"/>
  <c r="J70" i="1"/>
  <c r="L106" i="1"/>
  <c r="C105" i="10"/>
  <c r="D104" i="10" s="1"/>
  <c r="J106" i="1"/>
  <c r="L124" i="1"/>
  <c r="C123" i="10"/>
  <c r="D122" i="10" s="1"/>
  <c r="J124" i="1"/>
  <c r="L140" i="1"/>
  <c r="C139" i="10"/>
  <c r="D138" i="10" s="1"/>
  <c r="J140" i="1"/>
  <c r="L156" i="1"/>
  <c r="C155" i="10"/>
  <c r="D154" i="10" s="1"/>
  <c r="J156" i="1"/>
  <c r="L172" i="1"/>
  <c r="C171" i="10"/>
  <c r="D170" i="10" s="1"/>
  <c r="J172" i="1"/>
  <c r="L188" i="1"/>
  <c r="C187" i="10"/>
  <c r="D186" i="10" s="1"/>
  <c r="J188" i="1"/>
  <c r="L204" i="1"/>
  <c r="C203" i="10"/>
  <c r="D202" i="10" s="1"/>
  <c r="J204" i="1"/>
  <c r="L220" i="1"/>
  <c r="C219" i="10"/>
  <c r="D218" i="10" s="1"/>
  <c r="J220" i="1"/>
  <c r="L236" i="1"/>
  <c r="C235" i="10"/>
  <c r="D234" i="10" s="1"/>
  <c r="J236" i="1"/>
  <c r="L252" i="1"/>
  <c r="C251" i="10"/>
  <c r="D250" i="10" s="1"/>
  <c r="J252" i="1"/>
  <c r="L268" i="1"/>
  <c r="C267" i="10"/>
  <c r="D266" i="10" s="1"/>
  <c r="J268" i="1"/>
  <c r="L58" i="1"/>
  <c r="C57" i="10"/>
  <c r="D56" i="10" s="1"/>
  <c r="J58" i="1"/>
  <c r="L102" i="1"/>
  <c r="C101" i="10"/>
  <c r="D100" i="10" s="1"/>
  <c r="J102" i="1"/>
  <c r="L121" i="1"/>
  <c r="C120" i="10"/>
  <c r="D119" i="10" s="1"/>
  <c r="J121" i="1"/>
  <c r="L137" i="1"/>
  <c r="C136" i="10"/>
  <c r="D135" i="10" s="1"/>
  <c r="J137" i="1"/>
  <c r="L153" i="1"/>
  <c r="C152" i="10"/>
  <c r="D151" i="10" s="1"/>
  <c r="J153" i="1"/>
  <c r="L169" i="1"/>
  <c r="C168" i="10"/>
  <c r="D167" i="10" s="1"/>
  <c r="J169" i="1"/>
  <c r="L185" i="1"/>
  <c r="C184" i="10"/>
  <c r="D183" i="10" s="1"/>
  <c r="J185" i="1"/>
  <c r="L201" i="1"/>
  <c r="C200" i="10"/>
  <c r="D199" i="10" s="1"/>
  <c r="J201" i="1"/>
  <c r="L217" i="1"/>
  <c r="C216" i="10"/>
  <c r="D215" i="10" s="1"/>
  <c r="J217" i="1"/>
  <c r="L233" i="1"/>
  <c r="C232" i="10"/>
  <c r="D231" i="10" s="1"/>
  <c r="J233" i="1"/>
  <c r="L249" i="1"/>
  <c r="C248" i="10"/>
  <c r="D247" i="10" s="1"/>
  <c r="J249" i="1"/>
  <c r="L265" i="1"/>
  <c r="C264" i="10"/>
  <c r="D263" i="10" s="1"/>
  <c r="J265" i="1"/>
  <c r="L3" i="1"/>
  <c r="C2" i="10"/>
  <c r="J3" i="1"/>
  <c r="L101" i="1"/>
  <c r="C100" i="10"/>
  <c r="D99" i="10" s="1"/>
  <c r="J101" i="1"/>
  <c r="L85" i="1"/>
  <c r="C84" i="10"/>
  <c r="D83" i="10" s="1"/>
  <c r="J85" i="1"/>
  <c r="L69" i="1"/>
  <c r="C68" i="10"/>
  <c r="D67" i="10" s="1"/>
  <c r="J69" i="1"/>
  <c r="L53" i="1"/>
  <c r="C52" i="10"/>
  <c r="D51" i="10" s="1"/>
  <c r="J53" i="1"/>
  <c r="L37" i="1"/>
  <c r="C36" i="10"/>
  <c r="D35" i="10" s="1"/>
  <c r="J37" i="1"/>
  <c r="L21" i="1"/>
  <c r="C20" i="10"/>
  <c r="D19" i="10" s="1"/>
  <c r="J21" i="1"/>
  <c r="L5" i="1"/>
  <c r="C4" i="10"/>
  <c r="J5" i="1"/>
  <c r="L68" i="1"/>
  <c r="C67" i="10"/>
  <c r="D66" i="10" s="1"/>
  <c r="J68" i="1"/>
  <c r="L52" i="1"/>
  <c r="C51" i="10"/>
  <c r="D50" i="10" s="1"/>
  <c r="J52" i="1"/>
  <c r="L36" i="1"/>
  <c r="C35" i="10"/>
  <c r="D34" i="10" s="1"/>
  <c r="J36" i="1"/>
  <c r="L20" i="1"/>
  <c r="C19" i="10"/>
  <c r="D18" i="10" s="1"/>
  <c r="J20" i="1"/>
  <c r="L4" i="1"/>
  <c r="C3" i="10"/>
  <c r="J4" i="1"/>
  <c r="L99" i="1"/>
  <c r="C98" i="10"/>
  <c r="D97" i="10" s="1"/>
  <c r="J99" i="1"/>
  <c r="L83" i="1"/>
  <c r="C82" i="10"/>
  <c r="D81" i="10" s="1"/>
  <c r="J83" i="1"/>
  <c r="L67" i="1"/>
  <c r="C66" i="10"/>
  <c r="D65" i="10" s="1"/>
  <c r="J67" i="1"/>
  <c r="L51" i="1"/>
  <c r="C50" i="10"/>
  <c r="D49" i="10" s="1"/>
  <c r="J51" i="1"/>
  <c r="L35" i="1"/>
  <c r="C34" i="10"/>
  <c r="D33" i="10" s="1"/>
  <c r="J35" i="1"/>
  <c r="L19" i="1"/>
  <c r="C18" i="10"/>
  <c r="D17" i="10" s="1"/>
  <c r="J19" i="1"/>
  <c r="L30" i="1"/>
  <c r="C29" i="10"/>
  <c r="D28" i="10" s="1"/>
  <c r="J30" i="1"/>
  <c r="L88" i="1"/>
  <c r="C87" i="10"/>
  <c r="D86" i="10" s="1"/>
  <c r="J88" i="1"/>
  <c r="L114" i="1"/>
  <c r="C113" i="10"/>
  <c r="D112" i="10" s="1"/>
  <c r="J114" i="1"/>
  <c r="L130" i="1"/>
  <c r="C129" i="10"/>
  <c r="D128" i="10" s="1"/>
  <c r="J130" i="1"/>
  <c r="L146" i="1"/>
  <c r="C145" i="10"/>
  <c r="D144" i="10" s="1"/>
  <c r="J146" i="1"/>
  <c r="L162" i="1"/>
  <c r="C161" i="10"/>
  <c r="D160" i="10" s="1"/>
  <c r="J162" i="1"/>
  <c r="L178" i="1"/>
  <c r="C177" i="10"/>
  <c r="D176" i="10" s="1"/>
  <c r="J178" i="1"/>
  <c r="L194" i="1"/>
  <c r="C193" i="10"/>
  <c r="D192" i="10" s="1"/>
  <c r="J194" i="1"/>
  <c r="L210" i="1"/>
  <c r="C209" i="10"/>
  <c r="D208" i="10" s="1"/>
  <c r="J210" i="1"/>
  <c r="L226" i="1"/>
  <c r="C225" i="10"/>
  <c r="D224" i="10" s="1"/>
  <c r="J226" i="1"/>
  <c r="L242" i="1"/>
  <c r="C241" i="10"/>
  <c r="D240" i="10" s="1"/>
  <c r="J242" i="1"/>
  <c r="L258" i="1"/>
  <c r="C257" i="10"/>
  <c r="D256" i="10" s="1"/>
  <c r="J258" i="1"/>
  <c r="D268" i="10" l="1"/>
  <c r="E269" i="10"/>
  <c r="E154" i="10"/>
  <c r="E249" i="10"/>
  <c r="E124" i="10"/>
  <c r="E87" i="10"/>
  <c r="E168" i="10"/>
  <c r="E58" i="10"/>
  <c r="E43" i="10"/>
  <c r="E208" i="10"/>
  <c r="E65" i="10"/>
  <c r="E18" i="10"/>
  <c r="D3" i="10"/>
  <c r="E231" i="10"/>
  <c r="E167" i="10"/>
  <c r="E266" i="10"/>
  <c r="E138" i="10"/>
  <c r="E233" i="10"/>
  <c r="E234" i="10"/>
  <c r="E169" i="10"/>
  <c r="E170" i="10"/>
  <c r="E103" i="10"/>
  <c r="E172" i="10"/>
  <c r="E107" i="10"/>
  <c r="E38" i="10"/>
  <c r="E101" i="10"/>
  <c r="E102" i="10"/>
  <c r="E39" i="10"/>
  <c r="E4" i="10"/>
  <c r="E259" i="10"/>
  <c r="E260" i="10"/>
  <c r="E196" i="10"/>
  <c r="E131" i="10"/>
  <c r="E246" i="10"/>
  <c r="E182" i="10"/>
  <c r="E230" i="10"/>
  <c r="E165" i="10"/>
  <c r="E166" i="10"/>
  <c r="E152" i="10"/>
  <c r="E60" i="10"/>
  <c r="E74" i="10"/>
  <c r="E59" i="10"/>
  <c r="E224" i="10"/>
  <c r="E159" i="10"/>
  <c r="E84" i="10"/>
  <c r="E210" i="10"/>
  <c r="E146" i="10"/>
  <c r="E36" i="10"/>
  <c r="E37" i="10"/>
  <c r="E193" i="10"/>
  <c r="E129" i="10"/>
  <c r="E212" i="10"/>
  <c r="E148" i="10"/>
  <c r="E44" i="10"/>
  <c r="E61" i="10"/>
  <c r="E14" i="10"/>
  <c r="E78" i="10"/>
  <c r="E63" i="10"/>
  <c r="E219" i="10"/>
  <c r="E220" i="10"/>
  <c r="E155" i="10"/>
  <c r="E72" i="10"/>
  <c r="E142" i="10"/>
  <c r="E20" i="10"/>
  <c r="E253" i="10"/>
  <c r="E189" i="10"/>
  <c r="E125" i="10"/>
  <c r="E49" i="10"/>
  <c r="E183" i="10"/>
  <c r="E119" i="10"/>
  <c r="E21" i="10"/>
  <c r="E22" i="10"/>
  <c r="E85" i="10"/>
  <c r="E86" i="10"/>
  <c r="E147" i="10"/>
  <c r="E232" i="10"/>
  <c r="E175" i="10"/>
  <c r="E226" i="10"/>
  <c r="E162" i="10"/>
  <c r="E209" i="10"/>
  <c r="E145" i="10"/>
  <c r="E32" i="10"/>
  <c r="E228" i="10"/>
  <c r="E229" i="10"/>
  <c r="E164" i="10"/>
  <c r="E94" i="10"/>
  <c r="E45" i="10"/>
  <c r="E109" i="10"/>
  <c r="E62" i="10"/>
  <c r="E47" i="10"/>
  <c r="E235" i="10"/>
  <c r="E236" i="10"/>
  <c r="E171" i="10"/>
  <c r="E106" i="10"/>
  <c r="E223" i="10"/>
  <c r="E158" i="10"/>
  <c r="E82" i="10"/>
  <c r="E205" i="10"/>
  <c r="E206" i="10"/>
  <c r="E141" i="10"/>
  <c r="E16" i="10"/>
  <c r="D2" i="10"/>
  <c r="E2" i="10" s="1"/>
  <c r="E3" i="10"/>
  <c r="E66" i="10"/>
  <c r="E67" i="10"/>
  <c r="E51" i="10"/>
  <c r="E247" i="10"/>
  <c r="E218" i="10"/>
  <c r="E23" i="10"/>
  <c r="E211" i="10"/>
  <c r="E245" i="10"/>
  <c r="E117" i="10"/>
  <c r="E118" i="10"/>
  <c r="E41" i="10"/>
  <c r="E105" i="10"/>
  <c r="E239" i="10"/>
  <c r="E240" i="10"/>
  <c r="E176" i="10"/>
  <c r="E33" i="10"/>
  <c r="E97" i="10"/>
  <c r="E50" i="10"/>
  <c r="E35" i="10"/>
  <c r="E99" i="10"/>
  <c r="E100" i="10"/>
  <c r="E199" i="10"/>
  <c r="E135" i="10"/>
  <c r="E104" i="10"/>
  <c r="E265" i="10"/>
  <c r="E201" i="10"/>
  <c r="E202" i="10"/>
  <c r="E137" i="10"/>
  <c r="E268" i="10"/>
  <c r="E204" i="10"/>
  <c r="E140" i="10"/>
  <c r="E5" i="10"/>
  <c r="E6" i="10"/>
  <c r="E69" i="10"/>
  <c r="E70" i="10"/>
  <c r="E7" i="10"/>
  <c r="E71" i="10"/>
  <c r="E227" i="10"/>
  <c r="E163" i="10"/>
  <c r="E92" i="10"/>
  <c r="E214" i="10"/>
  <c r="E52" i="10"/>
  <c r="E261" i="10"/>
  <c r="E197" i="10"/>
  <c r="E198" i="10"/>
  <c r="E133" i="10"/>
  <c r="E134" i="10"/>
  <c r="E248" i="10"/>
  <c r="E184" i="10"/>
  <c r="E120" i="10"/>
  <c r="E25" i="10"/>
  <c r="E89" i="10"/>
  <c r="E90" i="10"/>
  <c r="E42" i="10"/>
  <c r="E27" i="10"/>
  <c r="E28" i="10"/>
  <c r="E91" i="10"/>
  <c r="E191" i="10"/>
  <c r="E192" i="10"/>
  <c r="E127" i="10"/>
  <c r="E242" i="10"/>
  <c r="E178" i="10"/>
  <c r="E114" i="10"/>
  <c r="E225" i="10"/>
  <c r="E161" i="10"/>
  <c r="E88" i="10"/>
  <c r="E244" i="10"/>
  <c r="E180" i="10"/>
  <c r="E181" i="10"/>
  <c r="E116" i="10"/>
  <c r="E29" i="10"/>
  <c r="E93" i="10"/>
  <c r="E46" i="10"/>
  <c r="E31" i="10"/>
  <c r="E95" i="10"/>
  <c r="E96" i="10"/>
  <c r="E251" i="10"/>
  <c r="E252" i="10"/>
  <c r="E187" i="10"/>
  <c r="E188" i="10"/>
  <c r="E123" i="10"/>
  <c r="E110" i="10"/>
  <c r="E221" i="10"/>
  <c r="E222" i="10"/>
  <c r="E157" i="10"/>
  <c r="E80" i="10"/>
  <c r="E160" i="10"/>
  <c r="E68" i="10"/>
  <c r="E185" i="10"/>
  <c r="E121" i="10"/>
  <c r="E40" i="10"/>
  <c r="E263" i="10"/>
  <c r="E262" i="10"/>
  <c r="E111" i="10"/>
  <c r="E112" i="10"/>
  <c r="E256" i="10"/>
  <c r="E257" i="10"/>
  <c r="E128" i="10"/>
  <c r="E17" i="10"/>
  <c r="E81" i="10"/>
  <c r="E34" i="10"/>
  <c r="E19" i="10"/>
  <c r="E83" i="10"/>
  <c r="E215" i="10"/>
  <c r="E216" i="10"/>
  <c r="E151" i="10"/>
  <c r="E56" i="10"/>
  <c r="E57" i="10"/>
  <c r="E250" i="10"/>
  <c r="E186" i="10"/>
  <c r="E122" i="10"/>
  <c r="E217" i="10"/>
  <c r="E153" i="10"/>
  <c r="E64" i="10"/>
  <c r="E156" i="10"/>
  <c r="E76" i="10"/>
  <c r="E53" i="10"/>
  <c r="E54" i="10"/>
  <c r="E55" i="10"/>
  <c r="E243" i="10"/>
  <c r="E179" i="10"/>
  <c r="E115" i="10"/>
  <c r="E98" i="10"/>
  <c r="E213" i="10"/>
  <c r="E149" i="10"/>
  <c r="E150" i="10"/>
  <c r="E48" i="10"/>
  <c r="E264" i="10"/>
  <c r="E200" i="10"/>
  <c r="E136" i="10"/>
  <c r="E9" i="10"/>
  <c r="E10" i="10"/>
  <c r="E73" i="10"/>
  <c r="E26" i="10"/>
  <c r="E11" i="10"/>
  <c r="E12" i="10"/>
  <c r="E75" i="10"/>
  <c r="E207" i="10"/>
  <c r="E143" i="10"/>
  <c r="E144" i="10"/>
  <c r="E24" i="10"/>
  <c r="E258" i="10"/>
  <c r="E194" i="10"/>
  <c r="E195" i="10"/>
  <c r="E130" i="10"/>
  <c r="E241" i="10"/>
  <c r="E177" i="10"/>
  <c r="E113" i="10"/>
  <c r="E132" i="10"/>
  <c r="E13" i="10"/>
  <c r="E77" i="10"/>
  <c r="E30" i="10"/>
  <c r="E15" i="10"/>
  <c r="E79" i="10"/>
  <c r="E267" i="10"/>
  <c r="E203" i="10"/>
  <c r="E139" i="10"/>
  <c r="E8" i="10"/>
  <c r="E254" i="10"/>
  <c r="E255" i="10"/>
  <c r="E190" i="10"/>
  <c r="E126" i="10"/>
  <c r="E237" i="10"/>
  <c r="E238" i="10"/>
  <c r="E173" i="10"/>
  <c r="E174" i="10"/>
  <c r="E10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personal</author>
  </authors>
  <commentList>
    <comment ref="B1" authorId="0" shapeId="0" xr:uid="{DE65FDF9-3D99-4D24-8276-610990A15B56}">
      <text>
        <r>
          <rPr>
            <b/>
            <sz val="9"/>
            <color indexed="81"/>
            <rFont val="Tahoma"/>
            <family val="2"/>
          </rPr>
          <t>personal:</t>
        </r>
        <r>
          <rPr>
            <sz val="9"/>
            <color indexed="81"/>
            <rFont val="Tahoma"/>
            <family val="2"/>
          </rPr>
          <t xml:space="preserve">
1-Natural
2-Juridica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personal</author>
  </authors>
  <commentList>
    <comment ref="F1" authorId="0" shapeId="0" xr:uid="{53232755-2B9A-42DB-973D-2DC6F8094DFA}">
      <text>
        <r>
          <rPr>
            <b/>
            <sz val="9"/>
            <color indexed="81"/>
            <rFont val="Tahoma"/>
            <family val="2"/>
          </rPr>
          <t>personal:</t>
        </r>
        <r>
          <rPr>
            <sz val="9"/>
            <color indexed="81"/>
            <rFont val="Tahoma"/>
            <family val="2"/>
          </rPr>
          <t xml:space="preserve">
1-Cedula
2-Cedula extranjeria
3-Tarjeta Identidad
4-Pasaporte
5-Nit</t>
        </r>
      </text>
    </comment>
    <comment ref="K1" authorId="0" shapeId="0" xr:uid="{9F16636A-6FD4-4DF5-ABE4-AD370AB63EA0}">
      <text>
        <r>
          <rPr>
            <b/>
            <sz val="9"/>
            <color indexed="81"/>
            <rFont val="Tahoma"/>
            <family val="2"/>
          </rPr>
          <t>personal:</t>
        </r>
        <r>
          <rPr>
            <sz val="9"/>
            <color indexed="81"/>
            <rFont val="Tahoma"/>
            <family val="2"/>
          </rPr>
          <t xml:space="preserve">
1 Super usuario       
2 Acueducto           
3 Alcantarillado      
4 Contabilidad        
5 Empleados           
6 Administracion      
7 Contratacion        
8 Empresas            
9 Presupuestos        
10 Almacen             
11 Cliente             
12 Compras             
13 Ventas              
14 Vendedor            
15 Proveedor</t>
        </r>
      </text>
    </comment>
  </commentList>
</comments>
</file>

<file path=xl/sharedStrings.xml><?xml version="1.0" encoding="utf-8"?>
<sst xmlns="http://schemas.openxmlformats.org/spreadsheetml/2006/main" count="665" uniqueCount="338">
  <si>
    <t>JESUS PERALTA</t>
  </si>
  <si>
    <t>CEL</t>
  </si>
  <si>
    <t>SALDO</t>
  </si>
  <si>
    <t>ENA</t>
  </si>
  <si>
    <t>ANDREA</t>
  </si>
  <si>
    <t>VICTOR</t>
  </si>
  <si>
    <t>AMPARO</t>
  </si>
  <si>
    <t>KEILA</t>
  </si>
  <si>
    <t>MARIA</t>
  </si>
  <si>
    <t>CARLOS</t>
  </si>
  <si>
    <t>ANA</t>
  </si>
  <si>
    <t>YUDIS</t>
  </si>
  <si>
    <t>PAOLA</t>
  </si>
  <si>
    <t>ROSA</t>
  </si>
  <si>
    <t>DUVIS</t>
  </si>
  <si>
    <t>JORGE</t>
  </si>
  <si>
    <t>DANIEL</t>
  </si>
  <si>
    <t>ISABEL</t>
  </si>
  <si>
    <t>LUZ ELENA</t>
  </si>
  <si>
    <t>DAYANA</t>
  </si>
  <si>
    <t>MAFE</t>
  </si>
  <si>
    <t>YAIR</t>
  </si>
  <si>
    <t>JHONY</t>
  </si>
  <si>
    <t>JAVIER</t>
  </si>
  <si>
    <t>LILIANA</t>
  </si>
  <si>
    <t>JOSE LUIS</t>
  </si>
  <si>
    <t xml:space="preserve">KEVIN </t>
  </si>
  <si>
    <t>CARMEN</t>
  </si>
  <si>
    <t>JUAN</t>
  </si>
  <si>
    <t>YULIANA</t>
  </si>
  <si>
    <t>ELIDA</t>
  </si>
  <si>
    <t>JOSEFA</t>
  </si>
  <si>
    <t>YERLIS</t>
  </si>
  <si>
    <t>DANIELA MARTINEZ</t>
  </si>
  <si>
    <t>LUIS HERNANDEZ</t>
  </si>
  <si>
    <t>CINDY</t>
  </si>
  <si>
    <t>VANESSA</t>
  </si>
  <si>
    <t>MIGUEL</t>
  </si>
  <si>
    <t>LUIS</t>
  </si>
  <si>
    <t>LINEY</t>
  </si>
  <si>
    <t>TERESA</t>
  </si>
  <si>
    <t>JAIRO</t>
  </si>
  <si>
    <t xml:space="preserve">JORGE </t>
  </si>
  <si>
    <t>ANGIE</t>
  </si>
  <si>
    <t>ANGELICA</t>
  </si>
  <si>
    <t>JHON</t>
  </si>
  <si>
    <t>ANGELA</t>
  </si>
  <si>
    <t>LA ABUELA</t>
  </si>
  <si>
    <t>ADRIANA</t>
  </si>
  <si>
    <t>MARTHA</t>
  </si>
  <si>
    <t>LUCIA</t>
  </si>
  <si>
    <t>OVEIDA</t>
  </si>
  <si>
    <t>SEBASTIAN</t>
  </si>
  <si>
    <t>MARGARITA</t>
  </si>
  <si>
    <t>Id</t>
  </si>
  <si>
    <t>Nombre</t>
  </si>
  <si>
    <t>Proveedor</t>
  </si>
  <si>
    <t>Valor de compra</t>
  </si>
  <si>
    <t>Valor de venta</t>
  </si>
  <si>
    <t>PRICARNES</t>
  </si>
  <si>
    <t>KARINA</t>
  </si>
  <si>
    <t>LINA</t>
  </si>
  <si>
    <t>LUZ</t>
  </si>
  <si>
    <t>YULIETH</t>
  </si>
  <si>
    <t>SOFIA</t>
  </si>
  <si>
    <t>JOSE MIGUEL</t>
  </si>
  <si>
    <t>BIATRIZ</t>
  </si>
  <si>
    <t>JUDITH</t>
  </si>
  <si>
    <t>IDALIDES</t>
  </si>
  <si>
    <t>SILVIA</t>
  </si>
  <si>
    <t>RAFAEL</t>
  </si>
  <si>
    <t>JOSE</t>
  </si>
  <si>
    <t>MARLENIS</t>
  </si>
  <si>
    <t>LUISA</t>
  </si>
  <si>
    <t>AMIRA</t>
  </si>
  <si>
    <t>WENDY</t>
  </si>
  <si>
    <t>JAIME GALEANO</t>
  </si>
  <si>
    <t>WILLIAM</t>
  </si>
  <si>
    <t>BERNIR</t>
  </si>
  <si>
    <t>CESI NELSY</t>
  </si>
  <si>
    <t>ENA SEGUNDO</t>
  </si>
  <si>
    <t>VITEDIA</t>
  </si>
  <si>
    <t>VIVIANA</t>
  </si>
  <si>
    <t>LUIS EDUARDO</t>
  </si>
  <si>
    <t>ESTELA</t>
  </si>
  <si>
    <t>ARLET</t>
  </si>
  <si>
    <t>SOFIA SAEZ</t>
  </si>
  <si>
    <t>MARA RAMOS</t>
  </si>
  <si>
    <t>SEGUNDO - YENY</t>
  </si>
  <si>
    <t>DILAN</t>
  </si>
  <si>
    <t>CARLOS DUEÑA</t>
  </si>
  <si>
    <t>YAZMIN BRAVO</t>
  </si>
  <si>
    <t>ANGIE RODRIGUEZ</t>
  </si>
  <si>
    <t>ELISABETH - ISABEL</t>
  </si>
  <si>
    <t>MARCIAL</t>
  </si>
  <si>
    <t>ANDY</t>
  </si>
  <si>
    <t>HIJO DE MARGARITA</t>
  </si>
  <si>
    <t>MARA PERTUS</t>
  </si>
  <si>
    <t>RAMIRO</t>
  </si>
  <si>
    <t>CLAUDIA LORA</t>
  </si>
  <si>
    <t>JHAN CARLOS</t>
  </si>
  <si>
    <t xml:space="preserve">KELLY </t>
  </si>
  <si>
    <t>MARIANELA</t>
  </si>
  <si>
    <t>DANELA</t>
  </si>
  <si>
    <t>BLANCA</t>
  </si>
  <si>
    <t>BRANDON</t>
  </si>
  <si>
    <t>JULIAN</t>
  </si>
  <si>
    <t>INSOLINA</t>
  </si>
  <si>
    <t>ELSY</t>
  </si>
  <si>
    <t>OVERTO</t>
  </si>
  <si>
    <t>PATRICIA</t>
  </si>
  <si>
    <t>JEFFRY</t>
  </si>
  <si>
    <t>DORLIDIS MORENO</t>
  </si>
  <si>
    <t>NORMA</t>
  </si>
  <si>
    <t>FRANCESA</t>
  </si>
  <si>
    <t>LEONARDO</t>
  </si>
  <si>
    <t>MARCOS</t>
  </si>
  <si>
    <t>MILADIS MARTINEZ</t>
  </si>
  <si>
    <t>LAURA ALCALAR</t>
  </si>
  <si>
    <t>MARIA LUNA</t>
  </si>
  <si>
    <t>EDWIN</t>
  </si>
  <si>
    <t>GLORIA</t>
  </si>
  <si>
    <t>LEIDY PINEDA</t>
  </si>
  <si>
    <t>JHOANA</t>
  </si>
  <si>
    <t>LUIS BERTEL</t>
  </si>
  <si>
    <t>ANA PEDROZA</t>
  </si>
  <si>
    <t>ALEXAMIR</t>
  </si>
  <si>
    <t>MARISOL</t>
  </si>
  <si>
    <t>NIDIA</t>
  </si>
  <si>
    <t>YADIS</t>
  </si>
  <si>
    <t>LORENA</t>
  </si>
  <si>
    <t>YEISON</t>
  </si>
  <si>
    <t>ENILSA</t>
  </si>
  <si>
    <t>ARMANDO</t>
  </si>
  <si>
    <t>OMAIRA</t>
  </si>
  <si>
    <t>JANE</t>
  </si>
  <si>
    <t>YESMY</t>
  </si>
  <si>
    <t>YESID</t>
  </si>
  <si>
    <t>VALENTINA</t>
  </si>
  <si>
    <t>ROSIRIS</t>
  </si>
  <si>
    <t>NELLY PADILLA</t>
  </si>
  <si>
    <t xml:space="preserve">HERNAN </t>
  </si>
  <si>
    <t>MARLON</t>
  </si>
  <si>
    <t>DAIRO LUIS VARGAS</t>
  </si>
  <si>
    <t>CARMEN BURGOS</t>
  </si>
  <si>
    <t>ORLINDA</t>
  </si>
  <si>
    <t>FARIDES</t>
  </si>
  <si>
    <t>LUISA FERNANDA</t>
  </si>
  <si>
    <t xml:space="preserve">LUZ </t>
  </si>
  <si>
    <t>CLARA LOPEZ</t>
  </si>
  <si>
    <t>LUIS PADILLA</t>
  </si>
  <si>
    <t>MERCEDES</t>
  </si>
  <si>
    <t>LIZ</t>
  </si>
  <si>
    <t>MIRIAM</t>
  </si>
  <si>
    <t>EDUARDO</t>
  </si>
  <si>
    <t>ARGEMIRO</t>
  </si>
  <si>
    <t>KENIER YANEZ</t>
  </si>
  <si>
    <t>MERLY</t>
  </si>
  <si>
    <t>SEÑOR ANIBAL</t>
  </si>
  <si>
    <t>AYARI</t>
  </si>
  <si>
    <t>CAMILA RIVERA</t>
  </si>
  <si>
    <t>BUTIFARRA</t>
  </si>
  <si>
    <t>TOCINETA</t>
  </si>
  <si>
    <t>CHORIZO</t>
  </si>
  <si>
    <t>SALCCHICHON 1500 GR</t>
  </si>
  <si>
    <t>JAMONADA</t>
  </si>
  <si>
    <t>MANGUERA POR KG</t>
  </si>
  <si>
    <t>CHORIZO CAMPESINO</t>
  </si>
  <si>
    <t>JAMONES</t>
  </si>
  <si>
    <t>SALCHICHONES</t>
  </si>
  <si>
    <t>SALCHICHA</t>
  </si>
  <si>
    <t>AREPAS DE QUESO</t>
  </si>
  <si>
    <t>AREPAS DE CHOCOLO</t>
  </si>
  <si>
    <t>Manaty</t>
  </si>
  <si>
    <t>DELIGTH</t>
  </si>
  <si>
    <t>FRIGO CARNES</t>
  </si>
  <si>
    <t>MONTANA</t>
  </si>
  <si>
    <t>AREPAS ADG</t>
  </si>
  <si>
    <t>LM&amp;P</t>
  </si>
  <si>
    <t xml:space="preserve">LA ESTRELLA </t>
  </si>
  <si>
    <t>PIZZA</t>
  </si>
  <si>
    <t>DEDITOS</t>
  </si>
  <si>
    <t>EMPANADAS</t>
  </si>
  <si>
    <t>BETTY VILLALBA</t>
  </si>
  <si>
    <t>YAJAIRA JULIO</t>
  </si>
  <si>
    <t>AREPA DE QUESO</t>
  </si>
  <si>
    <t>CHORIZO TERNERA</t>
  </si>
  <si>
    <t>CHORIZO CERDO</t>
  </si>
  <si>
    <t>CEREALES</t>
  </si>
  <si>
    <t>YOGURT</t>
  </si>
  <si>
    <t>FILETE</t>
  </si>
  <si>
    <t>CHORIZO ANTIOQUEÑO X 10</t>
  </si>
  <si>
    <t>CARNE DE HAMBURGUESA X 500GR</t>
  </si>
  <si>
    <t>CARNE DE HAMBURGUESA X 770GR</t>
  </si>
  <si>
    <t>Nombres</t>
  </si>
  <si>
    <t>ID Trajeta</t>
  </si>
  <si>
    <t>IdTercero</t>
  </si>
  <si>
    <t>Numero Documento</t>
  </si>
  <si>
    <t>IdRuta</t>
  </si>
  <si>
    <t>Deuda Inicial</t>
  </si>
  <si>
    <t>Tipo Persona</t>
  </si>
  <si>
    <t>CELULAR</t>
  </si>
  <si>
    <t>Siguiente</t>
  </si>
  <si>
    <t>INSERT INTO Ventas_Rutas_Clientes (IdRuta,IdCliente,Siguiente) VALUES</t>
  </si>
  <si>
    <t>Usuario principal</t>
  </si>
  <si>
    <t>cava.monteria</t>
  </si>
  <si>
    <t>Contraseña</t>
  </si>
  <si>
    <t>monteria</t>
  </si>
  <si>
    <t>Id_Padre</t>
  </si>
  <si>
    <t>Apellidos</t>
  </si>
  <si>
    <t>Telefono</t>
  </si>
  <si>
    <t>Celular</t>
  </si>
  <si>
    <t>Numero_Documento</t>
  </si>
  <si>
    <t>Tipo_Documento</t>
  </si>
  <si>
    <t>Email</t>
  </si>
  <si>
    <t>Direccion</t>
  </si>
  <si>
    <t>pasword</t>
  </si>
  <si>
    <t>Tipo_Usuario</t>
  </si>
  <si>
    <t>INSERT INTO Usuarios.dbo.Usuarios(Nombres, Apellidos, Telefono, Celular, Numero_Documento, Tipo_Documento, Email, Direccion, Loguin, pasword, Tipo_Usuario, Id_Padre) VALUES</t>
  </si>
  <si>
    <t>IdUsuario</t>
  </si>
  <si>
    <t>JESUS ZULUAGA</t>
  </si>
  <si>
    <t>JENIS DORIA</t>
  </si>
  <si>
    <t>ELINETH VEGA</t>
  </si>
  <si>
    <t>GUADIN - ROSIRIS</t>
  </si>
  <si>
    <t>ONASIS</t>
  </si>
  <si>
    <t>SIRLY</t>
  </si>
  <si>
    <t xml:space="preserve">WIVIDER </t>
  </si>
  <si>
    <t>ELIS PEREZ</t>
  </si>
  <si>
    <t>ERIKA VARGAS</t>
  </si>
  <si>
    <t>RAMIRO ROMERO</t>
  </si>
  <si>
    <t>IVET</t>
  </si>
  <si>
    <t>BUD DUVIS</t>
  </si>
  <si>
    <t>KEVIN ATENCIO</t>
  </si>
  <si>
    <t>FRIS</t>
  </si>
  <si>
    <t>YUSMERY LUGO</t>
  </si>
  <si>
    <t>LUZ MARY</t>
  </si>
  <si>
    <t>LUDIS PRADA</t>
  </si>
  <si>
    <t xml:space="preserve">JUDITH </t>
  </si>
  <si>
    <t>GERTRIDES</t>
  </si>
  <si>
    <t xml:space="preserve">CAROLINA </t>
  </si>
  <si>
    <t>JUANA VEGAS</t>
  </si>
  <si>
    <t>EYLEN VASQUEZ</t>
  </si>
  <si>
    <t>MERLY VAQUERO</t>
  </si>
  <si>
    <t>MALFI</t>
  </si>
  <si>
    <t>BETTY GALINDO</t>
  </si>
  <si>
    <t>ISRAEL</t>
  </si>
  <si>
    <t>ELVIRA</t>
  </si>
  <si>
    <t>ROBERTH</t>
  </si>
  <si>
    <t>NIRA AVILA</t>
  </si>
  <si>
    <t>DINEY</t>
  </si>
  <si>
    <t>ELIZABETH</t>
  </si>
  <si>
    <t>ARMANDO RUIZ</t>
  </si>
  <si>
    <t>RAFAEL PADILLA</t>
  </si>
  <si>
    <t>BERSAIDA</t>
  </si>
  <si>
    <t>MELANI</t>
  </si>
  <si>
    <t>KEIDY</t>
  </si>
  <si>
    <t>ANYEI LAZA</t>
  </si>
  <si>
    <t xml:space="preserve">JAVIER </t>
  </si>
  <si>
    <t>EVER GUTIERREZ</t>
  </si>
  <si>
    <t>JOANIS  SAENZ</t>
  </si>
  <si>
    <t>LLAPOLO</t>
  </si>
  <si>
    <t>KENDRY ALVAREZ</t>
  </si>
  <si>
    <t xml:space="preserve">YULECIM </t>
  </si>
  <si>
    <t>MARA O LINA</t>
  </si>
  <si>
    <t>MARCO COGOLLO</t>
  </si>
  <si>
    <t xml:space="preserve">JAIME BOLIVAR </t>
  </si>
  <si>
    <t>SHEILA MARQUEZ</t>
  </si>
  <si>
    <t>MARIA  CLARA</t>
  </si>
  <si>
    <t>REINEL</t>
  </si>
  <si>
    <t>FRANKLIM</t>
  </si>
  <si>
    <t>SEÑORA  TEREZA</t>
  </si>
  <si>
    <t>LUIS YEPES</t>
  </si>
  <si>
    <t>OFELIA PAEZ</t>
  </si>
  <si>
    <t>GUSTAVO SUAREZ</t>
  </si>
  <si>
    <t>ROSALINA</t>
  </si>
  <si>
    <t>DEONIS</t>
  </si>
  <si>
    <t>EVA MORALES</t>
  </si>
  <si>
    <t xml:space="preserve">INES RUDA </t>
  </si>
  <si>
    <t>LORENA  VISEÑA</t>
  </si>
  <si>
    <t>JEISON</t>
  </si>
  <si>
    <t>CESAR SANCHEZ</t>
  </si>
  <si>
    <t xml:space="preserve">BLANCA  </t>
  </si>
  <si>
    <t>ENCY  CONDE</t>
  </si>
  <si>
    <t>FRANCISCO  PEDROZO</t>
  </si>
  <si>
    <t>MARCIAL PALOMO</t>
  </si>
  <si>
    <t>LEONIS AVILLEZ</t>
  </si>
  <si>
    <t>DIMA</t>
  </si>
  <si>
    <t xml:space="preserve">NORA </t>
  </si>
  <si>
    <t>WILLIAN RAMIREZ</t>
  </si>
  <si>
    <t>PEDRO JOSE</t>
  </si>
  <si>
    <t>CAROLINA  - YESSICA</t>
  </si>
  <si>
    <t>ONEISA</t>
  </si>
  <si>
    <t>LEIDY NAVARRO</t>
  </si>
  <si>
    <t>FEDER-PEDRO</t>
  </si>
  <si>
    <t>MIGUELINO</t>
  </si>
  <si>
    <t>ELEMIR PEREZ</t>
  </si>
  <si>
    <t>LINA  HIJO</t>
  </si>
  <si>
    <t xml:space="preserve">LILIBETH </t>
  </si>
  <si>
    <t>SEÑORA MORA-ISABEL</t>
  </si>
  <si>
    <t>DANITZA RUIZ</t>
  </si>
  <si>
    <t>YEINER</t>
  </si>
  <si>
    <t>ANGIE BURGOS</t>
  </si>
  <si>
    <t>SONIA LOPEZ</t>
  </si>
  <si>
    <t>PATRICIA PILAR</t>
  </si>
  <si>
    <t>NAVIS</t>
  </si>
  <si>
    <t>FLOR MAMA</t>
  </si>
  <si>
    <t>NELCY</t>
  </si>
  <si>
    <t>INGRID NISPERUZA</t>
  </si>
  <si>
    <t>CHARY</t>
  </si>
  <si>
    <t>KERLIS</t>
  </si>
  <si>
    <t>Solicita</t>
  </si>
  <si>
    <t>Aprueba</t>
  </si>
  <si>
    <t>Fecha</t>
  </si>
  <si>
    <t>Observacion</t>
  </si>
  <si>
    <t>Tipo</t>
  </si>
  <si>
    <t>Proyecto</t>
  </si>
  <si>
    <t>Tercero</t>
  </si>
  <si>
    <t>AlmacenDestino</t>
  </si>
  <si>
    <t>IdPadre</t>
  </si>
  <si>
    <t>IdMovimiento</t>
  </si>
  <si>
    <t>INSERT INTO Almacenes_Movimientos (Solicita,Aprueba,Fecha,Observacion,Tipo,Proyecto,Tercero,AlmacenDestino,IdPadre) VALUES</t>
  </si>
  <si>
    <t>INSERT INTO Almacenes_Movimientos_Datos (Movimiento,Recurso,Cantidad,Valor,Almacen,Cantidad_Aprobacion,Cantidad_Recibida,Cantidad_Devolucion) VALUES</t>
  </si>
  <si>
    <t>Recurso</t>
  </si>
  <si>
    <t>Cantidad</t>
  </si>
  <si>
    <t>Valor</t>
  </si>
  <si>
    <t>Almacen</t>
  </si>
  <si>
    <t>INSERT INTO Almacenes_Movimientos_Estados (Movimiento,Tipo,Fecha,Aprueba,Observacion) VALUES</t>
  </si>
  <si>
    <t>Id_Vendedor</t>
  </si>
  <si>
    <t>Id_Usuario Principal</t>
  </si>
  <si>
    <t>Id_Almacen Vendedor</t>
  </si>
  <si>
    <t>Id_Tercero</t>
  </si>
  <si>
    <t>Id_Proveedor</t>
  </si>
  <si>
    <t>Login</t>
  </si>
  <si>
    <t>Id_Ruta</t>
  </si>
  <si>
    <t>Id_Cliente</t>
  </si>
  <si>
    <t>Id_Empresa</t>
  </si>
  <si>
    <t>Departamento</t>
  </si>
  <si>
    <t>Barrio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</si>
</sst>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yyyy\-mm\-dd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3" borderId="0" xfId="0" applyFont="1" applyFill="1"/>
    <xf numFmtId="0" fontId="5" fillId="0" borderId="0" xfId="0" applyFont="1"/>
    <xf numFmtId="164" fontId="5" fillId="0" borderId="0" xfId="1" applyNumberFormat="1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14" fontId="0" fillId="0" borderId="0" xfId="0" applyNumberFormat="1"/>
    <xf numFmtId="165" fontId="0" fillId="0" borderId="0" xfId="0" applyNumberFormat="1"/>
    <xf numFmtId="0" fontId="0" fillId="6" borderId="0" xfId="0" applyFill="1"/>
    <xf numFmtId="0" fontId="0" fillId="0" borderId="0" xfId="0" applyAlignment="1">
      <alignment horizontal="right"/>
    </xf>
    <xf numFmtId="0" fontId="4" fillId="6" borderId="0" xfId="0" applyFont="1" applyFill="1" applyAlignment="1">
      <alignment horizontal="center"/>
    </xf>
    <xf numFmtId="0" fontId="4" fillId="6" borderId="0" xfId="0" applyFont="1" applyFill="1"/>
    <xf numFmtId="0" fontId="0" fillId="0" borderId="0" xfId="0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6" borderId="0" xfId="0" applyFont="1" applyFill="1"/>
  </cellXfs>
  <cellStyles count="4">
    <cellStyle name="Moneda" xfId="1" builtinId="4"/>
    <cellStyle name="Moneda 2" xfId="3" xr:uid="{E78F8866-5A8B-4BFB-80F7-0EA28A715182}"/>
    <cellStyle name="Moneda 3" xfId="2" xr:uid="{0083124E-42F9-4CFE-8AD5-541192AE920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632AF-23CA-45BD-BF1C-A2DFBE9FB077}">
  <dimension ref="A1:B5"/>
  <sheetViews>
    <sheetView workbookViewId="0">
      <selection activeCell="E16" sqref="E16"/>
    </sheetView>
  </sheetViews>
  <sheetFormatPr baseColWidth="10" defaultRowHeight="15" x14ac:dyDescent="0.25"/>
  <cols>
    <col min="1" max="1" width="20.85546875" bestFit="1" customWidth="1"/>
    <col min="2" max="2" width="13.5703125" bestFit="1" customWidth="1"/>
  </cols>
  <sheetData>
    <row r="1" spans="1:2" x14ac:dyDescent="0.25">
      <c r="A1" s="13" t="s">
        <v>204</v>
      </c>
      <c r="B1" s="14" t="s">
        <v>205</v>
      </c>
    </row>
    <row r="2" spans="1:2" x14ac:dyDescent="0.25">
      <c r="A2" s="13" t="s">
        <v>206</v>
      </c>
      <c r="B2" s="14" t="s">
        <v>207</v>
      </c>
    </row>
    <row r="3" spans="1:2" x14ac:dyDescent="0.25">
      <c r="A3" s="13" t="s">
        <v>328</v>
      </c>
      <c r="B3" s="14">
        <v>18686</v>
      </c>
    </row>
    <row r="4" spans="1:2" x14ac:dyDescent="0.25">
      <c r="A4" s="13" t="s">
        <v>327</v>
      </c>
      <c r="B4" s="14">
        <v>18687</v>
      </c>
    </row>
    <row r="5" spans="1:2" x14ac:dyDescent="0.25">
      <c r="A5" s="13" t="s">
        <v>329</v>
      </c>
      <c r="B5" s="14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D6CEB-BE5D-4AC7-8D73-0F121C0C5A27}">
  <dimension ref="A1:G12"/>
  <sheetViews>
    <sheetView workbookViewId="0">
      <selection activeCell="F23" sqref="F23"/>
    </sheetView>
  </sheetViews>
  <sheetFormatPr baseColWidth="10" defaultRowHeight="15" x14ac:dyDescent="0.25"/>
  <cols>
    <col min="1" max="1" width="13.42578125" customWidth="1"/>
    <col min="2" max="2" width="17.140625" customWidth="1"/>
    <col min="3" max="3" width="14.7109375" bestFit="1" customWidth="1"/>
    <col min="4" max="4" width="9.42578125" bestFit="1" customWidth="1"/>
    <col min="5" max="5" width="21.28515625" bestFit="1" customWidth="1"/>
    <col min="6" max="6" width="159.5703125" bestFit="1" customWidth="1"/>
  </cols>
  <sheetData>
    <row r="1" spans="1:7" ht="15.75" x14ac:dyDescent="0.25">
      <c r="A1" s="10" t="s">
        <v>330</v>
      </c>
      <c r="B1" s="10" t="s">
        <v>200</v>
      </c>
      <c r="C1" s="1" t="s">
        <v>194</v>
      </c>
      <c r="D1" s="1" t="s">
        <v>201</v>
      </c>
      <c r="E1" s="10" t="s">
        <v>197</v>
      </c>
      <c r="F1" t="str">
        <f>"INSERT INTO Terceros  (Nombres , Tipo_Persona , Tipo_Tercero ,Tipo_Documento,Numero_Documento,Digito_Verificacion,Contacto,Email,Telefono,Celular,Dirreccion) VALUES"</f>
        <v>INSERT INTO Terceros  (Nombres , Tipo_Persona , Tipo_Tercero ,Tipo_Documento,Numero_Documento,Digito_Verificacion,Contacto,Email,Telefono,Celular,Dirreccion) VALUES</v>
      </c>
    </row>
    <row r="2" spans="1:7" ht="15.75" x14ac:dyDescent="0.25">
      <c r="A2" s="8">
        <v>1402</v>
      </c>
      <c r="B2" s="8">
        <v>2</v>
      </c>
      <c r="C2" s="5" t="s">
        <v>173</v>
      </c>
      <c r="D2" s="5">
        <v>320320</v>
      </c>
      <c r="E2" s="5">
        <v>50001</v>
      </c>
      <c r="F2" t="str">
        <f>"('" &amp; C2 &amp; "'," &amp;B2 &amp; ", 1,1," &amp; E2 &amp; ",0,'','','" &amp; D2 &amp; "','" &amp;D2 &amp; "',''),"</f>
        <v>('Manaty',2, 1,1,50001,0,'','','320320','320320',''),</v>
      </c>
      <c r="G2">
        <f>A2</f>
        <v>1402</v>
      </c>
    </row>
    <row r="3" spans="1:7" ht="15.75" x14ac:dyDescent="0.25">
      <c r="A3" s="8">
        <v>1403</v>
      </c>
      <c r="B3" s="8">
        <v>2</v>
      </c>
      <c r="C3" t="s">
        <v>174</v>
      </c>
      <c r="D3" s="5">
        <v>320320</v>
      </c>
      <c r="E3" s="5">
        <v>50002</v>
      </c>
      <c r="F3" t="str">
        <f t="shared" ref="F3:F12" si="0">"('" &amp; C3 &amp; "'," &amp;B3 &amp; ", 1,1," &amp; E3 &amp; ",0,'','','" &amp; D3 &amp; "','" &amp;D3 &amp; "',''),"</f>
        <v>('DELIGTH',2, 1,1,50002,0,'','','320320','320320',''),</v>
      </c>
      <c r="G3">
        <f t="shared" ref="G3:G12" si="1">A3</f>
        <v>1403</v>
      </c>
    </row>
    <row r="4" spans="1:7" ht="15.75" x14ac:dyDescent="0.25">
      <c r="A4" s="8">
        <v>1404</v>
      </c>
      <c r="B4" s="8">
        <v>2</v>
      </c>
      <c r="C4" t="s">
        <v>178</v>
      </c>
      <c r="D4" s="5">
        <v>320320</v>
      </c>
      <c r="E4" s="5">
        <v>50003</v>
      </c>
      <c r="F4" t="str">
        <f t="shared" si="0"/>
        <v>('LM&amp;P',2, 1,1,50003,0,'','','320320','320320',''),</v>
      </c>
      <c r="G4">
        <f t="shared" si="1"/>
        <v>1404</v>
      </c>
    </row>
    <row r="5" spans="1:7" ht="15.75" x14ac:dyDescent="0.25">
      <c r="A5" s="8">
        <v>1405</v>
      </c>
      <c r="B5" s="8">
        <v>2</v>
      </c>
      <c r="C5" t="s">
        <v>175</v>
      </c>
      <c r="D5" s="5">
        <v>320320</v>
      </c>
      <c r="E5" s="5">
        <v>50004</v>
      </c>
      <c r="F5" t="str">
        <f t="shared" si="0"/>
        <v>('FRIGO CARNES',2, 1,1,50004,0,'','','320320','320320',''),</v>
      </c>
      <c r="G5">
        <f t="shared" si="1"/>
        <v>1405</v>
      </c>
    </row>
    <row r="6" spans="1:7" ht="15.75" x14ac:dyDescent="0.25">
      <c r="A6" s="8">
        <v>1406</v>
      </c>
      <c r="B6" s="8">
        <v>2</v>
      </c>
      <c r="C6" t="s">
        <v>176</v>
      </c>
      <c r="D6" s="5">
        <v>320320</v>
      </c>
      <c r="E6" s="5">
        <v>50005</v>
      </c>
      <c r="F6" t="str">
        <f t="shared" si="0"/>
        <v>('MONTANA',2, 1,1,50005,0,'','','320320','320320',''),</v>
      </c>
      <c r="G6">
        <f t="shared" si="1"/>
        <v>1406</v>
      </c>
    </row>
    <row r="7" spans="1:7" ht="15.75" x14ac:dyDescent="0.25">
      <c r="A7" s="8">
        <v>1407</v>
      </c>
      <c r="B7" s="8">
        <v>2</v>
      </c>
      <c r="C7" t="s">
        <v>59</v>
      </c>
      <c r="D7" s="5">
        <v>320320</v>
      </c>
      <c r="E7" s="5">
        <v>50006</v>
      </c>
      <c r="F7" t="str">
        <f t="shared" si="0"/>
        <v>('PRICARNES',2, 1,1,50006,0,'','','320320','320320',''),</v>
      </c>
      <c r="G7">
        <f t="shared" si="1"/>
        <v>1407</v>
      </c>
    </row>
    <row r="8" spans="1:7" ht="15.75" x14ac:dyDescent="0.25">
      <c r="A8" s="8">
        <v>1408</v>
      </c>
      <c r="B8" s="8">
        <v>2</v>
      </c>
      <c r="C8" t="s">
        <v>70</v>
      </c>
      <c r="D8" s="5">
        <v>320320</v>
      </c>
      <c r="E8" s="5">
        <v>50007</v>
      </c>
      <c r="F8" t="str">
        <f t="shared" si="0"/>
        <v>('RAFAEL',2, 1,1,50007,0,'','','320320','320320',''),</v>
      </c>
      <c r="G8">
        <f t="shared" si="1"/>
        <v>1408</v>
      </c>
    </row>
    <row r="9" spans="1:7" ht="15.75" x14ac:dyDescent="0.25">
      <c r="A9" s="8">
        <v>1409</v>
      </c>
      <c r="B9" s="8">
        <v>2</v>
      </c>
      <c r="C9" t="s">
        <v>177</v>
      </c>
      <c r="D9" s="5">
        <v>320320</v>
      </c>
      <c r="E9" s="5">
        <v>50008</v>
      </c>
      <c r="F9" t="str">
        <f t="shared" si="0"/>
        <v>('AREPAS ADG',2, 1,1,50008,0,'','','320320','320320',''),</v>
      </c>
      <c r="G9">
        <f t="shared" si="1"/>
        <v>1409</v>
      </c>
    </row>
    <row r="10" spans="1:7" ht="15.75" x14ac:dyDescent="0.25">
      <c r="A10" s="8">
        <v>1410</v>
      </c>
      <c r="B10" s="8">
        <v>2</v>
      </c>
      <c r="C10" t="s">
        <v>179</v>
      </c>
      <c r="D10" s="5">
        <v>320320</v>
      </c>
      <c r="E10" s="5">
        <v>50009</v>
      </c>
      <c r="F10" t="str">
        <f t="shared" si="0"/>
        <v>('LA ESTRELLA ',2, 1,1,50009,0,'','','320320','320320',''),</v>
      </c>
      <c r="G10">
        <f t="shared" si="1"/>
        <v>1410</v>
      </c>
    </row>
    <row r="11" spans="1:7" ht="15.75" x14ac:dyDescent="0.25">
      <c r="A11" s="8">
        <v>1411</v>
      </c>
      <c r="B11" s="8">
        <v>2</v>
      </c>
      <c r="C11" t="s">
        <v>184</v>
      </c>
      <c r="D11" s="5">
        <v>320320</v>
      </c>
      <c r="E11" s="5">
        <v>50010</v>
      </c>
      <c r="F11" t="str">
        <f t="shared" si="0"/>
        <v>('YAJAIRA JULIO',2, 1,1,50010,0,'','','320320','320320',''),</v>
      </c>
      <c r="G11">
        <f t="shared" si="1"/>
        <v>1411</v>
      </c>
    </row>
    <row r="12" spans="1:7" ht="15.75" x14ac:dyDescent="0.25">
      <c r="A12" s="8">
        <v>1412</v>
      </c>
      <c r="B12" s="8">
        <v>2</v>
      </c>
      <c r="C12" t="s">
        <v>183</v>
      </c>
      <c r="D12" s="5">
        <v>320320</v>
      </c>
      <c r="E12" s="5">
        <v>50011</v>
      </c>
      <c r="F12" t="str">
        <f t="shared" si="0"/>
        <v>('BETTY VILLALBA',2, 1,1,50011,0,'','','320320','320320',''),</v>
      </c>
      <c r="G12">
        <f t="shared" si="1"/>
        <v>1412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6"/>
  <sheetViews>
    <sheetView workbookViewId="0">
      <selection activeCell="G9" sqref="G9"/>
    </sheetView>
  </sheetViews>
  <sheetFormatPr baseColWidth="10" defaultRowHeight="15" x14ac:dyDescent="0.25"/>
  <cols>
    <col min="1" max="1" width="11.5703125" style="8"/>
    <col min="2" max="2" width="31.7109375" customWidth="1"/>
    <col min="3" max="3" width="14.7109375" bestFit="1" customWidth="1"/>
    <col min="4" max="4" width="18.140625" bestFit="1" customWidth="1"/>
    <col min="5" max="5" width="22.140625" bestFit="1" customWidth="1"/>
    <col min="6" max="6" width="19.5703125" bestFit="1" customWidth="1"/>
  </cols>
  <sheetData>
    <row r="1" spans="1:6" ht="21" x14ac:dyDescent="0.35">
      <c r="A1" s="15" t="s">
        <v>54</v>
      </c>
      <c r="B1" s="16" t="s">
        <v>55</v>
      </c>
      <c r="C1" s="16" t="s">
        <v>56</v>
      </c>
      <c r="D1" s="16" t="s">
        <v>331</v>
      </c>
      <c r="E1" s="16" t="s">
        <v>57</v>
      </c>
      <c r="F1" s="16" t="s">
        <v>58</v>
      </c>
    </row>
    <row r="2" spans="1:6" x14ac:dyDescent="0.25">
      <c r="A2" s="17">
        <v>1</v>
      </c>
      <c r="B2" t="s">
        <v>199</v>
      </c>
      <c r="E2" s="7"/>
      <c r="F2" s="7"/>
    </row>
    <row r="3" spans="1:6" x14ac:dyDescent="0.25">
      <c r="A3" s="17">
        <v>2</v>
      </c>
      <c r="B3" t="s">
        <v>191</v>
      </c>
      <c r="C3" t="s">
        <v>173</v>
      </c>
      <c r="D3">
        <v>1402</v>
      </c>
      <c r="E3" s="7">
        <v>5600</v>
      </c>
      <c r="F3" s="7">
        <v>14000</v>
      </c>
    </row>
    <row r="4" spans="1:6" x14ac:dyDescent="0.25">
      <c r="A4" s="17">
        <v>3</v>
      </c>
      <c r="B4" t="s">
        <v>193</v>
      </c>
      <c r="C4" t="s">
        <v>173</v>
      </c>
      <c r="D4">
        <v>1402</v>
      </c>
      <c r="E4" s="7">
        <v>8100</v>
      </c>
      <c r="F4" s="7">
        <v>16000</v>
      </c>
    </row>
    <row r="5" spans="1:6" x14ac:dyDescent="0.25">
      <c r="A5" s="17">
        <v>4</v>
      </c>
      <c r="B5" t="s">
        <v>192</v>
      </c>
      <c r="C5" t="s">
        <v>173</v>
      </c>
      <c r="D5">
        <v>1402</v>
      </c>
      <c r="E5" s="7">
        <v>5600</v>
      </c>
      <c r="F5" s="7">
        <v>13000</v>
      </c>
    </row>
    <row r="6" spans="1:6" x14ac:dyDescent="0.25">
      <c r="A6" s="17">
        <v>5</v>
      </c>
      <c r="B6" t="s">
        <v>190</v>
      </c>
      <c r="C6" t="s">
        <v>173</v>
      </c>
      <c r="D6">
        <v>1402</v>
      </c>
      <c r="E6" s="7">
        <v>4300</v>
      </c>
      <c r="F6" s="7">
        <v>12000</v>
      </c>
    </row>
    <row r="7" spans="1:6" x14ac:dyDescent="0.25">
      <c r="A7" s="17">
        <v>6</v>
      </c>
      <c r="B7" t="s">
        <v>189</v>
      </c>
      <c r="C7" t="s">
        <v>174</v>
      </c>
      <c r="D7">
        <v>1403</v>
      </c>
      <c r="E7" s="7">
        <v>6000</v>
      </c>
      <c r="F7" s="7">
        <v>14000</v>
      </c>
    </row>
    <row r="8" spans="1:6" x14ac:dyDescent="0.25">
      <c r="A8" s="17">
        <v>7</v>
      </c>
      <c r="B8" t="s">
        <v>188</v>
      </c>
      <c r="C8" t="s">
        <v>178</v>
      </c>
      <c r="D8">
        <v>1404</v>
      </c>
      <c r="E8" s="7">
        <v>4300</v>
      </c>
      <c r="F8" s="7">
        <v>13000</v>
      </c>
    </row>
    <row r="9" spans="1:6" x14ac:dyDescent="0.25">
      <c r="A9" s="17">
        <v>8</v>
      </c>
      <c r="B9" t="s">
        <v>163</v>
      </c>
      <c r="C9" t="s">
        <v>175</v>
      </c>
      <c r="D9">
        <v>1405</v>
      </c>
      <c r="E9" s="7">
        <v>638</v>
      </c>
      <c r="F9" s="7">
        <v>14000</v>
      </c>
    </row>
    <row r="10" spans="1:6" x14ac:dyDescent="0.25">
      <c r="A10" s="17">
        <v>9</v>
      </c>
      <c r="B10" t="s">
        <v>162</v>
      </c>
      <c r="C10" t="s">
        <v>175</v>
      </c>
      <c r="D10">
        <v>1405</v>
      </c>
      <c r="E10" s="7">
        <v>7800</v>
      </c>
      <c r="F10" s="7">
        <v>15000</v>
      </c>
    </row>
    <row r="11" spans="1:6" x14ac:dyDescent="0.25">
      <c r="A11" s="17">
        <v>10</v>
      </c>
      <c r="B11" t="s">
        <v>164</v>
      </c>
      <c r="C11" t="s">
        <v>176</v>
      </c>
      <c r="D11">
        <v>1406</v>
      </c>
      <c r="E11" s="7">
        <v>8800</v>
      </c>
      <c r="F11" s="7">
        <v>20000</v>
      </c>
    </row>
    <row r="12" spans="1:6" x14ac:dyDescent="0.25">
      <c r="A12" s="17">
        <v>11</v>
      </c>
      <c r="B12" t="s">
        <v>161</v>
      </c>
      <c r="C12" t="s">
        <v>176</v>
      </c>
      <c r="D12">
        <v>1406</v>
      </c>
      <c r="E12" s="7">
        <v>6200</v>
      </c>
      <c r="F12" s="7">
        <v>13000</v>
      </c>
    </row>
    <row r="13" spans="1:6" x14ac:dyDescent="0.25">
      <c r="A13" s="17">
        <v>12</v>
      </c>
      <c r="B13" t="s">
        <v>165</v>
      </c>
      <c r="C13" t="s">
        <v>176</v>
      </c>
      <c r="D13">
        <v>1406</v>
      </c>
      <c r="E13" s="7">
        <v>5400</v>
      </c>
      <c r="F13" s="7">
        <v>13000</v>
      </c>
    </row>
    <row r="14" spans="1:6" x14ac:dyDescent="0.25">
      <c r="A14" s="17">
        <v>13</v>
      </c>
      <c r="B14" t="s">
        <v>166</v>
      </c>
      <c r="C14" t="s">
        <v>176</v>
      </c>
      <c r="D14">
        <v>1406</v>
      </c>
      <c r="E14" s="7">
        <v>6200</v>
      </c>
      <c r="F14" s="7">
        <v>16000</v>
      </c>
    </row>
    <row r="15" spans="1:6" x14ac:dyDescent="0.25">
      <c r="A15" s="17">
        <v>14</v>
      </c>
      <c r="B15" t="s">
        <v>167</v>
      </c>
      <c r="C15" t="s">
        <v>59</v>
      </c>
      <c r="D15">
        <v>1407</v>
      </c>
      <c r="E15" s="7">
        <v>5700</v>
      </c>
      <c r="F15" s="7">
        <v>14000</v>
      </c>
    </row>
    <row r="16" spans="1:6" x14ac:dyDescent="0.25">
      <c r="A16" s="17">
        <v>15</v>
      </c>
      <c r="B16" t="s">
        <v>187</v>
      </c>
      <c r="C16" t="s">
        <v>59</v>
      </c>
      <c r="D16">
        <v>1407</v>
      </c>
      <c r="E16" s="7">
        <v>5700</v>
      </c>
      <c r="F16" s="7">
        <v>14000</v>
      </c>
    </row>
    <row r="17" spans="1:6" x14ac:dyDescent="0.25">
      <c r="A17" s="17">
        <v>16</v>
      </c>
      <c r="B17" t="s">
        <v>186</v>
      </c>
      <c r="C17" t="s">
        <v>59</v>
      </c>
      <c r="D17">
        <v>1407</v>
      </c>
      <c r="E17" s="7">
        <v>5700</v>
      </c>
      <c r="F17" s="7">
        <v>14000</v>
      </c>
    </row>
    <row r="18" spans="1:6" x14ac:dyDescent="0.25">
      <c r="A18" s="17">
        <v>17</v>
      </c>
      <c r="B18" t="s">
        <v>168</v>
      </c>
      <c r="C18" t="s">
        <v>70</v>
      </c>
      <c r="D18">
        <v>1408</v>
      </c>
      <c r="E18" s="7">
        <v>6200</v>
      </c>
      <c r="F18" s="7">
        <v>13000</v>
      </c>
    </row>
    <row r="19" spans="1:6" x14ac:dyDescent="0.25">
      <c r="A19" s="17">
        <v>18</v>
      </c>
      <c r="B19" t="s">
        <v>169</v>
      </c>
      <c r="C19" t="s">
        <v>70</v>
      </c>
      <c r="D19">
        <v>1408</v>
      </c>
      <c r="E19" s="7">
        <v>5700</v>
      </c>
      <c r="F19" s="7">
        <v>16000</v>
      </c>
    </row>
    <row r="20" spans="1:6" x14ac:dyDescent="0.25">
      <c r="A20" s="17">
        <v>19</v>
      </c>
      <c r="B20" t="s">
        <v>170</v>
      </c>
      <c r="C20" t="s">
        <v>70</v>
      </c>
      <c r="D20">
        <v>1408</v>
      </c>
      <c r="E20" s="7">
        <v>5200</v>
      </c>
      <c r="F20" s="7">
        <v>14000</v>
      </c>
    </row>
    <row r="21" spans="1:6" x14ac:dyDescent="0.25">
      <c r="A21" s="17">
        <v>20</v>
      </c>
      <c r="B21" t="s">
        <v>171</v>
      </c>
      <c r="C21" t="s">
        <v>177</v>
      </c>
      <c r="D21">
        <v>1409</v>
      </c>
      <c r="E21" s="7">
        <v>5000</v>
      </c>
      <c r="F21" s="7">
        <v>12000</v>
      </c>
    </row>
    <row r="22" spans="1:6" x14ac:dyDescent="0.25">
      <c r="A22" s="17">
        <v>21</v>
      </c>
      <c r="B22" t="s">
        <v>172</v>
      </c>
      <c r="C22" t="s">
        <v>177</v>
      </c>
      <c r="D22">
        <v>1409</v>
      </c>
      <c r="E22" s="7">
        <v>5500</v>
      </c>
      <c r="F22" s="7">
        <v>12000</v>
      </c>
    </row>
    <row r="23" spans="1:6" x14ac:dyDescent="0.25">
      <c r="A23" s="17">
        <v>22</v>
      </c>
      <c r="B23" t="s">
        <v>185</v>
      </c>
      <c r="C23" t="s">
        <v>179</v>
      </c>
      <c r="D23">
        <v>1410</v>
      </c>
      <c r="E23" s="7">
        <v>4500</v>
      </c>
      <c r="F23" s="7">
        <v>12000</v>
      </c>
    </row>
    <row r="24" spans="1:6" x14ac:dyDescent="0.25">
      <c r="A24" s="17">
        <v>23</v>
      </c>
      <c r="B24" t="s">
        <v>180</v>
      </c>
      <c r="C24" t="s">
        <v>179</v>
      </c>
      <c r="D24">
        <v>1410</v>
      </c>
      <c r="E24" s="7">
        <v>6700</v>
      </c>
      <c r="F24" s="7">
        <v>14000</v>
      </c>
    </row>
    <row r="25" spans="1:6" x14ac:dyDescent="0.25">
      <c r="A25" s="17">
        <v>24</v>
      </c>
      <c r="B25" t="s">
        <v>181</v>
      </c>
      <c r="C25" t="s">
        <v>184</v>
      </c>
      <c r="D25">
        <v>1411</v>
      </c>
      <c r="E25" s="7">
        <v>61000</v>
      </c>
      <c r="F25" s="7">
        <v>12000</v>
      </c>
    </row>
    <row r="26" spans="1:6" x14ac:dyDescent="0.25">
      <c r="A26" s="17">
        <v>25</v>
      </c>
      <c r="B26" t="s">
        <v>182</v>
      </c>
      <c r="C26" t="s">
        <v>183</v>
      </c>
      <c r="D26">
        <v>1412</v>
      </c>
      <c r="E26" s="7">
        <v>62000</v>
      </c>
      <c r="F26" s="7">
        <v>12000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01148-3B0C-42F2-90DA-4BF41C4CA05B}">
  <dimension ref="A1:N269"/>
  <sheetViews>
    <sheetView topLeftCell="E1" workbookViewId="0">
      <selection activeCell="N10" sqref="N10"/>
    </sheetView>
  </sheetViews>
  <sheetFormatPr baseColWidth="10" defaultRowHeight="15" x14ac:dyDescent="0.25"/>
  <cols>
    <col min="1" max="1" width="21" bestFit="1" customWidth="1"/>
    <col min="2" max="2" width="12" customWidth="1"/>
    <col min="3" max="4" width="11" bestFit="1" customWidth="1"/>
    <col min="5" max="5" width="19.7109375" bestFit="1" customWidth="1"/>
    <col min="6" max="6" width="16.28515625" bestFit="1" customWidth="1"/>
    <col min="7" max="7" width="11.140625" customWidth="1"/>
    <col min="8" max="8" width="9.28515625" bestFit="1" customWidth="1"/>
    <col min="9" max="9" width="13.85546875" bestFit="1" customWidth="1"/>
    <col min="10" max="10" width="8.5703125" bestFit="1" customWidth="1"/>
    <col min="11" max="11" width="12.7109375" bestFit="1" customWidth="1"/>
    <col min="12" max="12" width="10.28515625" customWidth="1"/>
    <col min="13" max="13" width="6" bestFit="1" customWidth="1"/>
    <col min="14" max="14" width="159.140625" bestFit="1" customWidth="1"/>
  </cols>
  <sheetData>
    <row r="1" spans="1:14" x14ac:dyDescent="0.25">
      <c r="A1" s="18" t="s">
        <v>194</v>
      </c>
      <c r="B1" s="18" t="s">
        <v>209</v>
      </c>
      <c r="C1" s="18" t="s">
        <v>210</v>
      </c>
      <c r="D1" s="19" t="s">
        <v>211</v>
      </c>
      <c r="E1" s="18" t="s">
        <v>212</v>
      </c>
      <c r="F1" s="19" t="s">
        <v>213</v>
      </c>
      <c r="G1" s="18" t="s">
        <v>214</v>
      </c>
      <c r="H1" s="18" t="s">
        <v>215</v>
      </c>
      <c r="I1" s="18" t="s">
        <v>332</v>
      </c>
      <c r="J1" s="18" t="s">
        <v>216</v>
      </c>
      <c r="K1" s="18" t="s">
        <v>217</v>
      </c>
      <c r="L1" s="18" t="s">
        <v>208</v>
      </c>
      <c r="M1" s="18" t="s">
        <v>54</v>
      </c>
      <c r="N1" t="s">
        <v>218</v>
      </c>
    </row>
    <row r="2" spans="1:14" x14ac:dyDescent="0.25">
      <c r="A2" t="s">
        <v>69</v>
      </c>
      <c r="C2">
        <v>398641</v>
      </c>
      <c r="D2">
        <v>398641</v>
      </c>
      <c r="E2">
        <v>4000</v>
      </c>
      <c r="F2">
        <v>1</v>
      </c>
      <c r="I2" t="str">
        <f>Configuracion!$B$2 &amp;"-" &amp;E2</f>
        <v>monteria-4000</v>
      </c>
      <c r="J2">
        <f>E2</f>
        <v>4000</v>
      </c>
      <c r="K2">
        <v>11</v>
      </c>
      <c r="L2">
        <f>Configuracion!$B$3</f>
        <v>18686</v>
      </c>
      <c r="M2">
        <v>22108</v>
      </c>
      <c r="N2" t="str">
        <f>"('" &amp; A2&amp; "','" &amp; B2 &amp; "','" &amp;C2 &amp; "','" &amp;D2&amp; "','" &amp;E2&amp; "','" &amp;F2&amp; "','" &amp;G2&amp; "','" &amp;H2&amp; "','" &amp;I2&amp; "','" &amp;J2&amp; "','" &amp;K2&amp; "','" &amp;L2 &amp; "'),"</f>
        <v>('SILVIA','','398641','398641','4000','1','','','monteria-4000','4000','11','18686'),</v>
      </c>
    </row>
    <row r="3" spans="1:14" x14ac:dyDescent="0.25">
      <c r="A3" t="s">
        <v>20</v>
      </c>
      <c r="C3">
        <v>398642</v>
      </c>
      <c r="D3">
        <v>398642</v>
      </c>
      <c r="E3">
        <v>4001</v>
      </c>
      <c r="F3">
        <v>1</v>
      </c>
      <c r="I3" t="str">
        <f>Configuracion!$B$2 &amp;"-" &amp;E3</f>
        <v>monteria-4001</v>
      </c>
      <c r="J3">
        <f t="shared" ref="J3:J66" si="0">E3</f>
        <v>4001</v>
      </c>
      <c r="K3">
        <v>11</v>
      </c>
      <c r="L3">
        <f>Configuracion!$B$3</f>
        <v>18686</v>
      </c>
      <c r="M3">
        <v>22109</v>
      </c>
      <c r="N3" t="str">
        <f t="shared" ref="N3:N66" si="1">"('" &amp; A3&amp; "','" &amp; B3 &amp; "','" &amp;C3 &amp; "','" &amp;D3&amp; "','" &amp;E3&amp; "','" &amp;F3&amp; "','" &amp;G3&amp; "','" &amp;H3&amp; "','" &amp;I3&amp; "','" &amp;J3&amp; "','" &amp;K3&amp; "','" &amp;L3 &amp; "'),"</f>
        <v>('MAFE','','398642','398642','4001','1','','','monteria-4001','4001','11','18686'),</v>
      </c>
    </row>
    <row r="4" spans="1:14" x14ac:dyDescent="0.25">
      <c r="A4" t="s">
        <v>9</v>
      </c>
      <c r="C4">
        <v>398643</v>
      </c>
      <c r="D4">
        <v>398643</v>
      </c>
      <c r="E4">
        <v>4002</v>
      </c>
      <c r="F4">
        <v>1</v>
      </c>
      <c r="I4" t="str">
        <f>Configuracion!$B$2 &amp;"-" &amp;E4</f>
        <v>monteria-4002</v>
      </c>
      <c r="J4">
        <f t="shared" si="0"/>
        <v>4002</v>
      </c>
      <c r="K4">
        <v>11</v>
      </c>
      <c r="L4">
        <f>Configuracion!$B$3</f>
        <v>18686</v>
      </c>
      <c r="M4">
        <v>22110</v>
      </c>
      <c r="N4" t="str">
        <f t="shared" si="1"/>
        <v>('CARLOS','','398643','398643','4002','1','','','monteria-4002','4002','11','18686'),</v>
      </c>
    </row>
    <row r="5" spans="1:14" x14ac:dyDescent="0.25">
      <c r="A5" t="s">
        <v>220</v>
      </c>
      <c r="C5">
        <v>3004673390</v>
      </c>
      <c r="D5">
        <v>3004673390</v>
      </c>
      <c r="E5">
        <v>4003</v>
      </c>
      <c r="F5">
        <v>1</v>
      </c>
      <c r="I5" t="str">
        <f>Configuracion!$B$2 &amp;"-" &amp;E5</f>
        <v>monteria-4003</v>
      </c>
      <c r="J5">
        <f t="shared" si="0"/>
        <v>4003</v>
      </c>
      <c r="K5">
        <v>11</v>
      </c>
      <c r="L5">
        <f>Configuracion!$B$3</f>
        <v>18686</v>
      </c>
      <c r="M5">
        <v>22111</v>
      </c>
      <c r="N5" t="str">
        <f t="shared" si="1"/>
        <v>('JESUS ZULUAGA','','3004673390','3004673390','4003','1','','','monteria-4003','4003','11','18686'),</v>
      </c>
    </row>
    <row r="6" spans="1:14" x14ac:dyDescent="0.25">
      <c r="A6" t="s">
        <v>221</v>
      </c>
      <c r="C6">
        <v>3126174308</v>
      </c>
      <c r="D6">
        <v>3126174308</v>
      </c>
      <c r="E6">
        <v>4004</v>
      </c>
      <c r="F6">
        <v>1</v>
      </c>
      <c r="I6" t="str">
        <f>Configuracion!$B$2 &amp;"-" &amp;E6</f>
        <v>monteria-4004</v>
      </c>
      <c r="J6">
        <f t="shared" si="0"/>
        <v>4004</v>
      </c>
      <c r="K6">
        <v>11</v>
      </c>
      <c r="L6">
        <f>Configuracion!$B$3</f>
        <v>18686</v>
      </c>
      <c r="M6">
        <v>22112</v>
      </c>
      <c r="N6" t="str">
        <f t="shared" si="1"/>
        <v>('JENIS DORIA','','3126174308','3126174308','4004','1','','','monteria-4004','4004','11','18686'),</v>
      </c>
    </row>
    <row r="7" spans="1:14" x14ac:dyDescent="0.25">
      <c r="A7" t="s">
        <v>222</v>
      </c>
      <c r="C7">
        <v>3225167749</v>
      </c>
      <c r="D7">
        <v>3225167749</v>
      </c>
      <c r="E7">
        <v>4005</v>
      </c>
      <c r="F7">
        <v>1</v>
      </c>
      <c r="I7" t="str">
        <f>Configuracion!$B$2 &amp;"-" &amp;E7</f>
        <v>monteria-4005</v>
      </c>
      <c r="J7">
        <f t="shared" si="0"/>
        <v>4005</v>
      </c>
      <c r="K7">
        <v>11</v>
      </c>
      <c r="L7">
        <f>Configuracion!$B$3</f>
        <v>18686</v>
      </c>
      <c r="M7">
        <v>22113</v>
      </c>
      <c r="N7" t="str">
        <f t="shared" si="1"/>
        <v>('ELINETH VEGA','','3225167749','3225167749','4005','1','','','monteria-4005','4005','11','18686'),</v>
      </c>
    </row>
    <row r="8" spans="1:14" x14ac:dyDescent="0.25">
      <c r="A8" t="s">
        <v>15</v>
      </c>
      <c r="C8">
        <v>398647</v>
      </c>
      <c r="D8">
        <v>398647</v>
      </c>
      <c r="E8">
        <v>4006</v>
      </c>
      <c r="F8">
        <v>1</v>
      </c>
      <c r="I8" t="str">
        <f>Configuracion!$B$2 &amp;"-" &amp;E8</f>
        <v>monteria-4006</v>
      </c>
      <c r="J8">
        <f t="shared" si="0"/>
        <v>4006</v>
      </c>
      <c r="K8">
        <v>11</v>
      </c>
      <c r="L8">
        <f>Configuracion!$B$3</f>
        <v>18686</v>
      </c>
      <c r="M8">
        <v>22114</v>
      </c>
      <c r="N8" t="str">
        <f t="shared" si="1"/>
        <v>('JORGE','','398647','398647','4006','1','','','monteria-4006','4006','11','18686'),</v>
      </c>
    </row>
    <row r="9" spans="1:14" x14ac:dyDescent="0.25">
      <c r="A9" t="s">
        <v>25</v>
      </c>
      <c r="C9">
        <v>3113148239</v>
      </c>
      <c r="D9">
        <v>3113148239</v>
      </c>
      <c r="E9">
        <v>4007</v>
      </c>
      <c r="F9">
        <v>1</v>
      </c>
      <c r="I9" t="str">
        <f>Configuracion!$B$2 &amp;"-" &amp;E9</f>
        <v>monteria-4007</v>
      </c>
      <c r="J9">
        <f t="shared" si="0"/>
        <v>4007</v>
      </c>
      <c r="K9">
        <v>11</v>
      </c>
      <c r="L9">
        <f>Configuracion!$B$3</f>
        <v>18686</v>
      </c>
      <c r="M9">
        <v>22115</v>
      </c>
      <c r="N9" t="str">
        <f t="shared" si="1"/>
        <v>('JOSE LUIS','','3113148239','3113148239','4007','1','','','monteria-4007','4007','11','18686'),</v>
      </c>
    </row>
    <row r="10" spans="1:14" x14ac:dyDescent="0.25">
      <c r="A10" t="s">
        <v>72</v>
      </c>
      <c r="C10">
        <v>398649</v>
      </c>
      <c r="D10">
        <v>398649</v>
      </c>
      <c r="E10">
        <v>4008</v>
      </c>
      <c r="F10">
        <v>1</v>
      </c>
      <c r="I10" t="str">
        <f>Configuracion!$B$2 &amp;"-" &amp;E10</f>
        <v>monteria-4008</v>
      </c>
      <c r="J10">
        <f t="shared" si="0"/>
        <v>4008</v>
      </c>
      <c r="K10">
        <v>11</v>
      </c>
      <c r="L10">
        <f>Configuracion!$B$3</f>
        <v>18686</v>
      </c>
      <c r="M10">
        <v>22116</v>
      </c>
      <c r="N10" t="str">
        <f t="shared" si="1"/>
        <v>('MARLENIS','','398649','398649','4008','1','','','monteria-4008','4008','11','18686'),</v>
      </c>
    </row>
    <row r="11" spans="1:14" x14ac:dyDescent="0.25">
      <c r="A11" t="s">
        <v>73</v>
      </c>
      <c r="C11">
        <v>3219928431</v>
      </c>
      <c r="D11">
        <v>3219928431</v>
      </c>
      <c r="E11">
        <v>4009</v>
      </c>
      <c r="F11">
        <v>1</v>
      </c>
      <c r="I11" t="str">
        <f>Configuracion!$B$2 &amp;"-" &amp;E11</f>
        <v>monteria-4009</v>
      </c>
      <c r="J11">
        <f t="shared" si="0"/>
        <v>4009</v>
      </c>
      <c r="K11">
        <v>11</v>
      </c>
      <c r="L11">
        <f>Configuracion!$B$3</f>
        <v>18686</v>
      </c>
      <c r="M11">
        <v>22117</v>
      </c>
      <c r="N11" t="str">
        <f t="shared" si="1"/>
        <v>('LUISA','','3219928431','3219928431','4009','1','','','monteria-4009','4009','11','18686'),</v>
      </c>
    </row>
    <row r="12" spans="1:14" x14ac:dyDescent="0.25">
      <c r="A12" t="s">
        <v>74</v>
      </c>
      <c r="C12">
        <v>3127149367</v>
      </c>
      <c r="D12">
        <v>3127149367</v>
      </c>
      <c r="E12">
        <v>4010</v>
      </c>
      <c r="F12">
        <v>1</v>
      </c>
      <c r="I12" t="str">
        <f>Configuracion!$B$2 &amp;"-" &amp;E12</f>
        <v>monteria-4010</v>
      </c>
      <c r="J12">
        <f t="shared" si="0"/>
        <v>4010</v>
      </c>
      <c r="K12">
        <v>11</v>
      </c>
      <c r="L12">
        <f>Configuracion!$B$3</f>
        <v>18686</v>
      </c>
      <c r="M12">
        <v>22118</v>
      </c>
      <c r="N12" t="str">
        <f t="shared" si="1"/>
        <v>('AMIRA','','3127149367','3127149367','4010','1','','','monteria-4010','4010','11','18686'),</v>
      </c>
    </row>
    <row r="13" spans="1:14" x14ac:dyDescent="0.25">
      <c r="A13" t="s">
        <v>223</v>
      </c>
      <c r="C13">
        <v>3125877345</v>
      </c>
      <c r="D13">
        <v>3125877345</v>
      </c>
      <c r="E13">
        <v>4011</v>
      </c>
      <c r="F13">
        <v>1</v>
      </c>
      <c r="I13" t="str">
        <f>Configuracion!$B$2 &amp;"-" &amp;E13</f>
        <v>monteria-4011</v>
      </c>
      <c r="J13">
        <f t="shared" si="0"/>
        <v>4011</v>
      </c>
      <c r="K13">
        <v>11</v>
      </c>
      <c r="L13">
        <f>Configuracion!$B$3</f>
        <v>18686</v>
      </c>
      <c r="M13">
        <v>22119</v>
      </c>
      <c r="N13" t="str">
        <f t="shared" si="1"/>
        <v>('GUADIN - ROSIRIS','','3125877345','3125877345','4011','1','','','monteria-4011','4011','11','18686'),</v>
      </c>
    </row>
    <row r="14" spans="1:14" x14ac:dyDescent="0.25">
      <c r="A14" t="s">
        <v>75</v>
      </c>
      <c r="C14">
        <v>3046163222</v>
      </c>
      <c r="D14">
        <v>3046163222</v>
      </c>
      <c r="E14">
        <v>4012</v>
      </c>
      <c r="F14">
        <v>1</v>
      </c>
      <c r="I14" t="str">
        <f>Configuracion!$B$2 &amp;"-" &amp;E14</f>
        <v>monteria-4012</v>
      </c>
      <c r="J14">
        <f t="shared" si="0"/>
        <v>4012</v>
      </c>
      <c r="K14">
        <v>11</v>
      </c>
      <c r="L14">
        <f>Configuracion!$B$3</f>
        <v>18686</v>
      </c>
      <c r="M14">
        <v>22120</v>
      </c>
      <c r="N14" t="str">
        <f t="shared" si="1"/>
        <v>('WENDY','','3046163222','3046163222','4012','1','','','monteria-4012','4012','11','18686'),</v>
      </c>
    </row>
    <row r="15" spans="1:14" x14ac:dyDescent="0.25">
      <c r="A15" t="s">
        <v>76</v>
      </c>
      <c r="C15">
        <v>3147125356</v>
      </c>
      <c r="D15">
        <v>3147125356</v>
      </c>
      <c r="E15">
        <v>4013</v>
      </c>
      <c r="F15">
        <v>1</v>
      </c>
      <c r="I15" t="str">
        <f>Configuracion!$B$2 &amp;"-" &amp;E15</f>
        <v>monteria-4013</v>
      </c>
      <c r="J15">
        <f t="shared" si="0"/>
        <v>4013</v>
      </c>
      <c r="K15">
        <v>11</v>
      </c>
      <c r="L15">
        <f>Configuracion!$B$3</f>
        <v>18686</v>
      </c>
      <c r="M15">
        <v>22121</v>
      </c>
      <c r="N15" t="str">
        <f t="shared" si="1"/>
        <v>('JAIME GALEANO','','3147125356','3147125356','4013','1','','','monteria-4013','4013','11','18686'),</v>
      </c>
    </row>
    <row r="16" spans="1:14" x14ac:dyDescent="0.25">
      <c r="A16" t="s">
        <v>224</v>
      </c>
      <c r="C16">
        <v>398655</v>
      </c>
      <c r="D16">
        <v>398655</v>
      </c>
      <c r="E16">
        <v>4014</v>
      </c>
      <c r="F16">
        <v>1</v>
      </c>
      <c r="I16" t="str">
        <f>Configuracion!$B$2 &amp;"-" &amp;E16</f>
        <v>monteria-4014</v>
      </c>
      <c r="J16">
        <f t="shared" si="0"/>
        <v>4014</v>
      </c>
      <c r="K16">
        <v>11</v>
      </c>
      <c r="L16">
        <f>Configuracion!$B$3</f>
        <v>18686</v>
      </c>
      <c r="M16">
        <v>22122</v>
      </c>
      <c r="N16" t="str">
        <f t="shared" si="1"/>
        <v>('ONASIS','','398655','398655','4014','1','','','monteria-4014','4014','11','18686'),</v>
      </c>
    </row>
    <row r="17" spans="1:14" x14ac:dyDescent="0.25">
      <c r="A17" t="s">
        <v>77</v>
      </c>
      <c r="C17">
        <v>3042778614</v>
      </c>
      <c r="D17">
        <v>3042778614</v>
      </c>
      <c r="E17">
        <v>4015</v>
      </c>
      <c r="F17">
        <v>1</v>
      </c>
      <c r="I17" t="str">
        <f>Configuracion!$B$2 &amp;"-" &amp;E17</f>
        <v>monteria-4015</v>
      </c>
      <c r="J17">
        <f t="shared" si="0"/>
        <v>4015</v>
      </c>
      <c r="K17">
        <v>11</v>
      </c>
      <c r="L17">
        <f>Configuracion!$B$3</f>
        <v>18686</v>
      </c>
      <c r="M17">
        <v>22123</v>
      </c>
      <c r="N17" t="str">
        <f t="shared" si="1"/>
        <v>('WILLIAM','','3042778614','3042778614','4015','1','','','monteria-4015','4015','11','18686'),</v>
      </c>
    </row>
    <row r="18" spans="1:14" x14ac:dyDescent="0.25">
      <c r="A18" t="s">
        <v>78</v>
      </c>
      <c r="C18">
        <v>398657</v>
      </c>
      <c r="D18">
        <v>398657</v>
      </c>
      <c r="E18">
        <v>4016</v>
      </c>
      <c r="F18">
        <v>1</v>
      </c>
      <c r="I18" t="str">
        <f>Configuracion!$B$2 &amp;"-" &amp;E18</f>
        <v>monteria-4016</v>
      </c>
      <c r="J18">
        <f t="shared" si="0"/>
        <v>4016</v>
      </c>
      <c r="K18">
        <v>11</v>
      </c>
      <c r="L18">
        <f>Configuracion!$B$3</f>
        <v>18686</v>
      </c>
      <c r="M18">
        <v>22124</v>
      </c>
      <c r="N18" t="str">
        <f t="shared" si="1"/>
        <v>('BERNIR','','398657','398657','4016','1','','','monteria-4016','4016','11','18686'),</v>
      </c>
    </row>
    <row r="19" spans="1:14" x14ac:dyDescent="0.25">
      <c r="A19" t="s">
        <v>225</v>
      </c>
      <c r="C19">
        <v>398658</v>
      </c>
      <c r="D19">
        <v>398658</v>
      </c>
      <c r="E19">
        <v>4017</v>
      </c>
      <c r="F19">
        <v>1</v>
      </c>
      <c r="I19" t="str">
        <f>Configuracion!$B$2 &amp;"-" &amp;E19</f>
        <v>monteria-4017</v>
      </c>
      <c r="J19">
        <f t="shared" si="0"/>
        <v>4017</v>
      </c>
      <c r="K19">
        <v>11</v>
      </c>
      <c r="L19">
        <f>Configuracion!$B$3</f>
        <v>18686</v>
      </c>
      <c r="M19">
        <v>22125</v>
      </c>
      <c r="N19" t="str">
        <f t="shared" si="1"/>
        <v>('SIRLY','','398658','398658','4017','1','','','monteria-4017','4017','11','18686'),</v>
      </c>
    </row>
    <row r="20" spans="1:14" x14ac:dyDescent="0.25">
      <c r="A20" t="s">
        <v>79</v>
      </c>
      <c r="C20">
        <v>3205532395</v>
      </c>
      <c r="D20">
        <v>3205532395</v>
      </c>
      <c r="E20">
        <v>4018</v>
      </c>
      <c r="F20">
        <v>1</v>
      </c>
      <c r="I20" t="str">
        <f>Configuracion!$B$2 &amp;"-" &amp;E20</f>
        <v>monteria-4018</v>
      </c>
      <c r="J20">
        <f t="shared" si="0"/>
        <v>4018</v>
      </c>
      <c r="K20">
        <v>11</v>
      </c>
      <c r="L20">
        <f>Configuracion!$B$3</f>
        <v>18686</v>
      </c>
      <c r="M20">
        <v>22126</v>
      </c>
      <c r="N20" t="str">
        <f t="shared" si="1"/>
        <v>('CESI NELSY','','3205532395','3205532395','4018','1','','','monteria-4018','4018','11','18686'),</v>
      </c>
    </row>
    <row r="21" spans="1:14" x14ac:dyDescent="0.25">
      <c r="A21" t="s">
        <v>80</v>
      </c>
      <c r="C21">
        <v>398660</v>
      </c>
      <c r="D21">
        <v>398660</v>
      </c>
      <c r="E21">
        <v>4019</v>
      </c>
      <c r="F21">
        <v>1</v>
      </c>
      <c r="I21" t="str">
        <f>Configuracion!$B$2 &amp;"-" &amp;E21</f>
        <v>monteria-4019</v>
      </c>
      <c r="J21">
        <f t="shared" si="0"/>
        <v>4019</v>
      </c>
      <c r="K21">
        <v>11</v>
      </c>
      <c r="L21">
        <f>Configuracion!$B$3</f>
        <v>18686</v>
      </c>
      <c r="M21">
        <v>22127</v>
      </c>
      <c r="N21" t="str">
        <f t="shared" si="1"/>
        <v>('ENA SEGUNDO','','398660','398660','4019','1','','','monteria-4019','4019','11','18686'),</v>
      </c>
    </row>
    <row r="22" spans="1:14" x14ac:dyDescent="0.25">
      <c r="A22" t="s">
        <v>81</v>
      </c>
      <c r="C22">
        <v>3137905053</v>
      </c>
      <c r="D22">
        <v>3137905053</v>
      </c>
      <c r="E22">
        <v>4020</v>
      </c>
      <c r="F22">
        <v>1</v>
      </c>
      <c r="I22" t="str">
        <f>Configuracion!$B$2 &amp;"-" &amp;E22</f>
        <v>monteria-4020</v>
      </c>
      <c r="J22">
        <f t="shared" si="0"/>
        <v>4020</v>
      </c>
      <c r="K22">
        <v>11</v>
      </c>
      <c r="L22">
        <f>Configuracion!$B$3</f>
        <v>18686</v>
      </c>
      <c r="M22">
        <v>22128</v>
      </c>
      <c r="N22" t="str">
        <f t="shared" si="1"/>
        <v>('VITEDIA','','3137905053','3137905053','4020','1','','','monteria-4020','4020','11','18686'),</v>
      </c>
    </row>
    <row r="23" spans="1:14" x14ac:dyDescent="0.25">
      <c r="A23" t="s">
        <v>77</v>
      </c>
      <c r="C23">
        <v>3135810355</v>
      </c>
      <c r="D23">
        <v>3135810355</v>
      </c>
      <c r="E23">
        <v>4021</v>
      </c>
      <c r="F23">
        <v>1</v>
      </c>
      <c r="I23" t="str">
        <f>Configuracion!$B$2 &amp;"-" &amp;E23</f>
        <v>monteria-4021</v>
      </c>
      <c r="J23">
        <f t="shared" si="0"/>
        <v>4021</v>
      </c>
      <c r="K23">
        <v>11</v>
      </c>
      <c r="L23">
        <f>Configuracion!$B$3</f>
        <v>18686</v>
      </c>
      <c r="M23">
        <v>22129</v>
      </c>
      <c r="N23" t="str">
        <f t="shared" si="1"/>
        <v>('WILLIAM','','3135810355','3135810355','4021','1','','','monteria-4021','4021','11','18686'),</v>
      </c>
    </row>
    <row r="24" spans="1:14" x14ac:dyDescent="0.25">
      <c r="A24" t="s">
        <v>226</v>
      </c>
      <c r="C24">
        <v>398663</v>
      </c>
      <c r="D24">
        <v>398663</v>
      </c>
      <c r="E24">
        <v>4022</v>
      </c>
      <c r="F24">
        <v>1</v>
      </c>
      <c r="I24" t="str">
        <f>Configuracion!$B$2 &amp;"-" &amp;E24</f>
        <v>monteria-4022</v>
      </c>
      <c r="J24">
        <f t="shared" si="0"/>
        <v>4022</v>
      </c>
      <c r="K24">
        <v>11</v>
      </c>
      <c r="L24">
        <f>Configuracion!$B$3</f>
        <v>18686</v>
      </c>
      <c r="M24">
        <v>22130</v>
      </c>
      <c r="N24" t="str">
        <f t="shared" si="1"/>
        <v>('WIVIDER ','','398663','398663','4022','1','','','monteria-4022','4022','11','18686'),</v>
      </c>
    </row>
    <row r="25" spans="1:14" x14ac:dyDescent="0.25">
      <c r="A25" t="s">
        <v>82</v>
      </c>
      <c r="C25">
        <v>3043617216</v>
      </c>
      <c r="D25">
        <v>3043617216</v>
      </c>
      <c r="E25">
        <v>4023</v>
      </c>
      <c r="F25">
        <v>1</v>
      </c>
      <c r="I25" t="str">
        <f>Configuracion!$B$2 &amp;"-" &amp;E25</f>
        <v>monteria-4023</v>
      </c>
      <c r="J25">
        <f t="shared" si="0"/>
        <v>4023</v>
      </c>
      <c r="K25">
        <v>11</v>
      </c>
      <c r="L25">
        <f>Configuracion!$B$3</f>
        <v>18686</v>
      </c>
      <c r="M25">
        <v>22131</v>
      </c>
      <c r="N25" t="str">
        <f t="shared" si="1"/>
        <v>('VIVIANA','','3043617216','3043617216','4023','1','','','monteria-4023','4023','11','18686'),</v>
      </c>
    </row>
    <row r="26" spans="1:14" x14ac:dyDescent="0.25">
      <c r="A26" t="s">
        <v>83</v>
      </c>
      <c r="C26">
        <v>398665</v>
      </c>
      <c r="D26">
        <v>398665</v>
      </c>
      <c r="E26">
        <v>4024</v>
      </c>
      <c r="F26">
        <v>1</v>
      </c>
      <c r="I26" t="str">
        <f>Configuracion!$B$2 &amp;"-" &amp;E26</f>
        <v>monteria-4024</v>
      </c>
      <c r="J26">
        <f t="shared" si="0"/>
        <v>4024</v>
      </c>
      <c r="K26">
        <v>11</v>
      </c>
      <c r="L26">
        <f>Configuracion!$B$3</f>
        <v>18686</v>
      </c>
      <c r="M26">
        <v>22132</v>
      </c>
      <c r="N26" t="str">
        <f t="shared" si="1"/>
        <v>('LUIS EDUARDO','','398665','398665','4024','1','','','monteria-4024','4024','11','18686'),</v>
      </c>
    </row>
    <row r="27" spans="1:14" x14ac:dyDescent="0.25">
      <c r="A27" t="s">
        <v>9</v>
      </c>
      <c r="C27">
        <v>398666</v>
      </c>
      <c r="D27">
        <v>398666</v>
      </c>
      <c r="E27">
        <v>4025</v>
      </c>
      <c r="F27">
        <v>1</v>
      </c>
      <c r="I27" t="str">
        <f>Configuracion!$B$2 &amp;"-" &amp;E27</f>
        <v>monteria-4025</v>
      </c>
      <c r="J27">
        <f t="shared" si="0"/>
        <v>4025</v>
      </c>
      <c r="K27">
        <v>11</v>
      </c>
      <c r="L27">
        <f>Configuracion!$B$3</f>
        <v>18686</v>
      </c>
      <c r="M27">
        <v>22133</v>
      </c>
      <c r="N27" t="str">
        <f t="shared" si="1"/>
        <v>('CARLOS','','398666','398666','4025','1','','','monteria-4025','4025','11','18686'),</v>
      </c>
    </row>
    <row r="28" spans="1:14" x14ac:dyDescent="0.25">
      <c r="A28" t="s">
        <v>84</v>
      </c>
      <c r="C28">
        <v>3143356809</v>
      </c>
      <c r="D28">
        <v>3143356809</v>
      </c>
      <c r="E28">
        <v>4026</v>
      </c>
      <c r="F28">
        <v>1</v>
      </c>
      <c r="I28" t="str">
        <f>Configuracion!$B$2 &amp;"-" &amp;E28</f>
        <v>monteria-4026</v>
      </c>
      <c r="J28">
        <f t="shared" si="0"/>
        <v>4026</v>
      </c>
      <c r="K28">
        <v>11</v>
      </c>
      <c r="L28">
        <f>Configuracion!$B$3</f>
        <v>18686</v>
      </c>
      <c r="M28">
        <v>22134</v>
      </c>
      <c r="N28" t="str">
        <f t="shared" si="1"/>
        <v>('ESTELA','','3143356809','3143356809','4026','1','','','monteria-4026','4026','11','18686'),</v>
      </c>
    </row>
    <row r="29" spans="1:14" x14ac:dyDescent="0.25">
      <c r="A29" t="s">
        <v>85</v>
      </c>
      <c r="C29">
        <v>398668</v>
      </c>
      <c r="D29">
        <v>398668</v>
      </c>
      <c r="E29">
        <v>4027</v>
      </c>
      <c r="F29">
        <v>1</v>
      </c>
      <c r="I29" t="str">
        <f>Configuracion!$B$2 &amp;"-" &amp;E29</f>
        <v>monteria-4027</v>
      </c>
      <c r="J29">
        <f t="shared" si="0"/>
        <v>4027</v>
      </c>
      <c r="K29">
        <v>11</v>
      </c>
      <c r="L29">
        <f>Configuracion!$B$3</f>
        <v>18686</v>
      </c>
      <c r="M29">
        <v>22135</v>
      </c>
      <c r="N29" t="str">
        <f t="shared" si="1"/>
        <v>('ARLET','','398668','398668','4027','1','','','monteria-4027','4027','11','18686'),</v>
      </c>
    </row>
    <row r="30" spans="1:14" x14ac:dyDescent="0.25">
      <c r="A30" t="s">
        <v>227</v>
      </c>
      <c r="C30">
        <v>3222296328</v>
      </c>
      <c r="D30">
        <v>3222296328</v>
      </c>
      <c r="E30">
        <v>4028</v>
      </c>
      <c r="F30">
        <v>1</v>
      </c>
      <c r="I30" t="str">
        <f>Configuracion!$B$2 &amp;"-" &amp;E30</f>
        <v>monteria-4028</v>
      </c>
      <c r="J30">
        <f t="shared" si="0"/>
        <v>4028</v>
      </c>
      <c r="K30">
        <v>11</v>
      </c>
      <c r="L30">
        <f>Configuracion!$B$3</f>
        <v>18686</v>
      </c>
      <c r="M30">
        <v>22136</v>
      </c>
      <c r="N30" t="str">
        <f t="shared" si="1"/>
        <v>('ELIS PEREZ','','3222296328','3222296328','4028','1','','','monteria-4028','4028','11','18686'),</v>
      </c>
    </row>
    <row r="31" spans="1:14" x14ac:dyDescent="0.25">
      <c r="A31" t="s">
        <v>10</v>
      </c>
      <c r="C31">
        <v>3232440227</v>
      </c>
      <c r="D31">
        <v>3232440227</v>
      </c>
      <c r="E31">
        <v>4029</v>
      </c>
      <c r="F31">
        <v>1</v>
      </c>
      <c r="I31" t="str">
        <f>Configuracion!$B$2 &amp;"-" &amp;E31</f>
        <v>monteria-4029</v>
      </c>
      <c r="J31">
        <f t="shared" si="0"/>
        <v>4029</v>
      </c>
      <c r="K31">
        <v>11</v>
      </c>
      <c r="L31">
        <f>Configuracion!$B$3</f>
        <v>18686</v>
      </c>
      <c r="M31">
        <v>22137</v>
      </c>
      <c r="N31" t="str">
        <f t="shared" si="1"/>
        <v>('ANA','','3232440227','3232440227','4029','1','','','monteria-4029','4029','11','18686'),</v>
      </c>
    </row>
    <row r="32" spans="1:14" x14ac:dyDescent="0.25">
      <c r="A32" t="s">
        <v>86</v>
      </c>
      <c r="C32">
        <v>3202497882</v>
      </c>
      <c r="D32">
        <v>3202497882</v>
      </c>
      <c r="E32">
        <v>4030</v>
      </c>
      <c r="F32">
        <v>1</v>
      </c>
      <c r="I32" t="str">
        <f>Configuracion!$B$2 &amp;"-" &amp;E32</f>
        <v>monteria-4030</v>
      </c>
      <c r="J32">
        <f t="shared" si="0"/>
        <v>4030</v>
      </c>
      <c r="K32">
        <v>11</v>
      </c>
      <c r="L32">
        <f>Configuracion!$B$3</f>
        <v>18686</v>
      </c>
      <c r="M32">
        <v>22138</v>
      </c>
      <c r="N32" t="str">
        <f t="shared" si="1"/>
        <v>('SOFIA SAEZ','','3202497882','3202497882','4030','1','','','monteria-4030','4030','11','18686'),</v>
      </c>
    </row>
    <row r="33" spans="1:14" x14ac:dyDescent="0.25">
      <c r="A33" t="s">
        <v>87</v>
      </c>
      <c r="C33">
        <v>398672</v>
      </c>
      <c r="D33">
        <v>398672</v>
      </c>
      <c r="E33">
        <v>4031</v>
      </c>
      <c r="F33">
        <v>1</v>
      </c>
      <c r="I33" t="str">
        <f>Configuracion!$B$2 &amp;"-" &amp;E33</f>
        <v>monteria-4031</v>
      </c>
      <c r="J33">
        <f t="shared" si="0"/>
        <v>4031</v>
      </c>
      <c r="K33">
        <v>11</v>
      </c>
      <c r="L33">
        <f>Configuracion!$B$3</f>
        <v>18686</v>
      </c>
      <c r="M33">
        <v>22139</v>
      </c>
      <c r="N33" t="str">
        <f t="shared" si="1"/>
        <v>('MARA RAMOS','','398672','398672','4031','1','','','monteria-4031','4031','11','18686'),</v>
      </c>
    </row>
    <row r="34" spans="1:14" x14ac:dyDescent="0.25">
      <c r="A34" t="s">
        <v>88</v>
      </c>
      <c r="C34">
        <v>398673</v>
      </c>
      <c r="D34">
        <v>398673</v>
      </c>
      <c r="E34">
        <v>4032</v>
      </c>
      <c r="F34">
        <v>1</v>
      </c>
      <c r="I34" t="str">
        <f>Configuracion!$B$2 &amp;"-" &amp;E34</f>
        <v>monteria-4032</v>
      </c>
      <c r="J34">
        <f t="shared" si="0"/>
        <v>4032</v>
      </c>
      <c r="K34">
        <v>11</v>
      </c>
      <c r="L34">
        <f>Configuracion!$B$3</f>
        <v>18686</v>
      </c>
      <c r="M34">
        <v>22140</v>
      </c>
      <c r="N34" t="str">
        <f t="shared" si="1"/>
        <v>('SEGUNDO - YENY','','398673','398673','4032','1','','','monteria-4032','4032','11','18686'),</v>
      </c>
    </row>
    <row r="35" spans="1:14" x14ac:dyDescent="0.25">
      <c r="A35" t="s">
        <v>228</v>
      </c>
      <c r="C35">
        <v>3237241726</v>
      </c>
      <c r="D35">
        <v>3237241726</v>
      </c>
      <c r="E35">
        <v>4033</v>
      </c>
      <c r="F35">
        <v>1</v>
      </c>
      <c r="I35" t="str">
        <f>Configuracion!$B$2 &amp;"-" &amp;E35</f>
        <v>monteria-4033</v>
      </c>
      <c r="J35">
        <f t="shared" si="0"/>
        <v>4033</v>
      </c>
      <c r="K35">
        <v>11</v>
      </c>
      <c r="L35">
        <f>Configuracion!$B$3</f>
        <v>18686</v>
      </c>
      <c r="M35">
        <v>22141</v>
      </c>
      <c r="N35" t="str">
        <f t="shared" si="1"/>
        <v>('ERIKA VARGAS','','3237241726','3237241726','4033','1','','','monteria-4033','4033','11','18686'),</v>
      </c>
    </row>
    <row r="36" spans="1:14" x14ac:dyDescent="0.25">
      <c r="A36" t="s">
        <v>5</v>
      </c>
      <c r="C36">
        <v>3135949317</v>
      </c>
      <c r="D36">
        <v>3135949317</v>
      </c>
      <c r="E36">
        <v>4034</v>
      </c>
      <c r="F36">
        <v>1</v>
      </c>
      <c r="I36" t="str">
        <f>Configuracion!$B$2 &amp;"-" &amp;E36</f>
        <v>monteria-4034</v>
      </c>
      <c r="J36">
        <f t="shared" si="0"/>
        <v>4034</v>
      </c>
      <c r="K36">
        <v>11</v>
      </c>
      <c r="L36">
        <f>Configuracion!$B$3</f>
        <v>18686</v>
      </c>
      <c r="M36">
        <v>22142</v>
      </c>
      <c r="N36" t="str">
        <f t="shared" si="1"/>
        <v>('VICTOR','','3135949317','3135949317','4034','1','','','monteria-4034','4034','11','18686'),</v>
      </c>
    </row>
    <row r="37" spans="1:14" x14ac:dyDescent="0.25">
      <c r="A37" t="s">
        <v>89</v>
      </c>
      <c r="C37">
        <v>3218298570</v>
      </c>
      <c r="D37">
        <v>3218298570</v>
      </c>
      <c r="E37">
        <v>4035</v>
      </c>
      <c r="F37">
        <v>1</v>
      </c>
      <c r="I37" t="str">
        <f>Configuracion!$B$2 &amp;"-" &amp;E37</f>
        <v>monteria-4035</v>
      </c>
      <c r="J37">
        <f t="shared" si="0"/>
        <v>4035</v>
      </c>
      <c r="K37">
        <v>11</v>
      </c>
      <c r="L37">
        <f>Configuracion!$B$3</f>
        <v>18686</v>
      </c>
      <c r="M37">
        <v>22143</v>
      </c>
      <c r="N37" t="str">
        <f t="shared" si="1"/>
        <v>('DILAN','','3218298570','3218298570','4035','1','','','monteria-4035','4035','11','18686'),</v>
      </c>
    </row>
    <row r="38" spans="1:14" x14ac:dyDescent="0.25">
      <c r="A38" t="s">
        <v>90</v>
      </c>
      <c r="C38">
        <v>398677</v>
      </c>
      <c r="D38">
        <v>398677</v>
      </c>
      <c r="E38">
        <v>4036</v>
      </c>
      <c r="F38">
        <v>1</v>
      </c>
      <c r="I38" t="str">
        <f>Configuracion!$B$2 &amp;"-" &amp;E38</f>
        <v>monteria-4036</v>
      </c>
      <c r="J38">
        <f t="shared" si="0"/>
        <v>4036</v>
      </c>
      <c r="K38">
        <v>11</v>
      </c>
      <c r="L38">
        <f>Configuracion!$B$3</f>
        <v>18686</v>
      </c>
      <c r="M38">
        <v>22144</v>
      </c>
      <c r="N38" t="str">
        <f t="shared" si="1"/>
        <v>('CARLOS DUEÑA','','398677','398677','4036','1','','','monteria-4036','4036','11','18686'),</v>
      </c>
    </row>
    <row r="39" spans="1:14" x14ac:dyDescent="0.25">
      <c r="A39" t="s">
        <v>229</v>
      </c>
      <c r="C39">
        <v>398678</v>
      </c>
      <c r="D39">
        <v>398678</v>
      </c>
      <c r="E39">
        <v>4037</v>
      </c>
      <c r="F39">
        <v>1</v>
      </c>
      <c r="I39" t="str">
        <f>Configuracion!$B$2 &amp;"-" &amp;E39</f>
        <v>monteria-4037</v>
      </c>
      <c r="J39">
        <f t="shared" si="0"/>
        <v>4037</v>
      </c>
      <c r="K39">
        <v>11</v>
      </c>
      <c r="L39">
        <f>Configuracion!$B$3</f>
        <v>18686</v>
      </c>
      <c r="M39">
        <v>22145</v>
      </c>
      <c r="N39" t="str">
        <f t="shared" si="1"/>
        <v>('RAMIRO ROMERO','','398678','398678','4037','1','','','monteria-4037','4037','11','18686'),</v>
      </c>
    </row>
    <row r="40" spans="1:14" x14ac:dyDescent="0.25">
      <c r="A40" t="s">
        <v>53</v>
      </c>
      <c r="C40">
        <v>3116185327</v>
      </c>
      <c r="D40">
        <v>3116185327</v>
      </c>
      <c r="E40">
        <v>4038</v>
      </c>
      <c r="F40">
        <v>1</v>
      </c>
      <c r="I40" t="str">
        <f>Configuracion!$B$2 &amp;"-" &amp;E40</f>
        <v>monteria-4038</v>
      </c>
      <c r="J40">
        <f t="shared" si="0"/>
        <v>4038</v>
      </c>
      <c r="K40">
        <v>11</v>
      </c>
      <c r="L40">
        <f>Configuracion!$B$3</f>
        <v>18686</v>
      </c>
      <c r="M40">
        <v>22146</v>
      </c>
      <c r="N40" t="str">
        <f t="shared" si="1"/>
        <v>('MARGARITA','','3116185327','3116185327','4038','1','','','monteria-4038','4038','11','18686'),</v>
      </c>
    </row>
    <row r="41" spans="1:14" x14ac:dyDescent="0.25">
      <c r="A41" t="s">
        <v>91</v>
      </c>
      <c r="C41">
        <v>398680</v>
      </c>
      <c r="D41">
        <v>398680</v>
      </c>
      <c r="E41">
        <v>4039</v>
      </c>
      <c r="F41">
        <v>1</v>
      </c>
      <c r="I41" t="str">
        <f>Configuracion!$B$2 &amp;"-" &amp;E41</f>
        <v>monteria-4039</v>
      </c>
      <c r="J41">
        <f t="shared" si="0"/>
        <v>4039</v>
      </c>
      <c r="K41">
        <v>11</v>
      </c>
      <c r="L41">
        <f>Configuracion!$B$3</f>
        <v>18686</v>
      </c>
      <c r="M41">
        <v>22147</v>
      </c>
      <c r="N41" t="str">
        <f t="shared" si="1"/>
        <v>('YAZMIN BRAVO','','398680','398680','4039','1','','','monteria-4039','4039','11','18686'),</v>
      </c>
    </row>
    <row r="42" spans="1:14" x14ac:dyDescent="0.25">
      <c r="A42" t="s">
        <v>92</v>
      </c>
      <c r="C42">
        <v>398681</v>
      </c>
      <c r="D42">
        <v>398681</v>
      </c>
      <c r="E42">
        <v>4040</v>
      </c>
      <c r="F42">
        <v>1</v>
      </c>
      <c r="I42" t="str">
        <f>Configuracion!$B$2 &amp;"-" &amp;E42</f>
        <v>monteria-4040</v>
      </c>
      <c r="J42">
        <f t="shared" si="0"/>
        <v>4040</v>
      </c>
      <c r="K42">
        <v>11</v>
      </c>
      <c r="L42">
        <f>Configuracion!$B$3</f>
        <v>18686</v>
      </c>
      <c r="M42">
        <v>22148</v>
      </c>
      <c r="N42" t="str">
        <f t="shared" si="1"/>
        <v>('ANGIE RODRIGUEZ','','398681','398681','4040','1','','','monteria-4040','4040','11','18686'),</v>
      </c>
    </row>
    <row r="43" spans="1:14" x14ac:dyDescent="0.25">
      <c r="A43" t="s">
        <v>93</v>
      </c>
      <c r="C43">
        <v>398682</v>
      </c>
      <c r="D43">
        <v>398682</v>
      </c>
      <c r="E43">
        <v>4041</v>
      </c>
      <c r="F43">
        <v>1</v>
      </c>
      <c r="I43" t="str">
        <f>Configuracion!$B$2 &amp;"-" &amp;E43</f>
        <v>monteria-4041</v>
      </c>
      <c r="J43">
        <f t="shared" si="0"/>
        <v>4041</v>
      </c>
      <c r="K43">
        <v>11</v>
      </c>
      <c r="L43">
        <f>Configuracion!$B$3</f>
        <v>18686</v>
      </c>
      <c r="M43">
        <v>22149</v>
      </c>
      <c r="N43" t="str">
        <f t="shared" si="1"/>
        <v>('ELISABETH - ISABEL','','398682','398682','4041','1','','','monteria-4041','4041','11','18686'),</v>
      </c>
    </row>
    <row r="44" spans="1:14" x14ac:dyDescent="0.25">
      <c r="A44" t="s">
        <v>94</v>
      </c>
      <c r="C44">
        <v>398683</v>
      </c>
      <c r="D44">
        <v>398683</v>
      </c>
      <c r="E44">
        <v>4042</v>
      </c>
      <c r="F44">
        <v>1</v>
      </c>
      <c r="I44" t="str">
        <f>Configuracion!$B$2 &amp;"-" &amp;E44</f>
        <v>monteria-4042</v>
      </c>
      <c r="J44">
        <f t="shared" si="0"/>
        <v>4042</v>
      </c>
      <c r="K44">
        <v>11</v>
      </c>
      <c r="L44">
        <f>Configuracion!$B$3</f>
        <v>18686</v>
      </c>
      <c r="M44">
        <v>22150</v>
      </c>
      <c r="N44" t="str">
        <f t="shared" si="1"/>
        <v>('MARCIAL','','398683','398683','4042','1','','','monteria-4042','4042','11','18686'),</v>
      </c>
    </row>
    <row r="45" spans="1:14" x14ac:dyDescent="0.25">
      <c r="A45" t="s">
        <v>95</v>
      </c>
      <c r="C45">
        <v>3135151859</v>
      </c>
      <c r="D45">
        <v>3135151859</v>
      </c>
      <c r="E45">
        <v>4043</v>
      </c>
      <c r="F45">
        <v>1</v>
      </c>
      <c r="I45" t="str">
        <f>Configuracion!$B$2 &amp;"-" &amp;E45</f>
        <v>monteria-4043</v>
      </c>
      <c r="J45">
        <f t="shared" si="0"/>
        <v>4043</v>
      </c>
      <c r="K45">
        <v>11</v>
      </c>
      <c r="L45">
        <f>Configuracion!$B$3</f>
        <v>18686</v>
      </c>
      <c r="M45">
        <v>22151</v>
      </c>
      <c r="N45" t="str">
        <f t="shared" si="1"/>
        <v>('ANDY','','3135151859','3135151859','4043','1','','','monteria-4043','4043','11','18686'),</v>
      </c>
    </row>
    <row r="46" spans="1:14" x14ac:dyDescent="0.25">
      <c r="A46" t="s">
        <v>53</v>
      </c>
      <c r="C46">
        <v>398685</v>
      </c>
      <c r="D46">
        <v>398685</v>
      </c>
      <c r="E46">
        <v>4044</v>
      </c>
      <c r="F46">
        <v>1</v>
      </c>
      <c r="I46" t="str">
        <f>Configuracion!$B$2 &amp;"-" &amp;E46</f>
        <v>monteria-4044</v>
      </c>
      <c r="J46">
        <f t="shared" si="0"/>
        <v>4044</v>
      </c>
      <c r="K46">
        <v>11</v>
      </c>
      <c r="L46">
        <f>Configuracion!$B$3</f>
        <v>18686</v>
      </c>
      <c r="M46">
        <v>22152</v>
      </c>
      <c r="N46" t="str">
        <f t="shared" si="1"/>
        <v>('MARGARITA','','398685','398685','4044','1','','','monteria-4044','4044','11','18686'),</v>
      </c>
    </row>
    <row r="47" spans="1:14" x14ac:dyDescent="0.25">
      <c r="A47" t="s">
        <v>96</v>
      </c>
      <c r="C47">
        <v>3107191014</v>
      </c>
      <c r="D47">
        <v>3107191014</v>
      </c>
      <c r="E47">
        <v>4045</v>
      </c>
      <c r="F47">
        <v>1</v>
      </c>
      <c r="I47" t="str">
        <f>Configuracion!$B$2 &amp;"-" &amp;E47</f>
        <v>monteria-4045</v>
      </c>
      <c r="J47">
        <f t="shared" si="0"/>
        <v>4045</v>
      </c>
      <c r="K47">
        <v>11</v>
      </c>
      <c r="L47">
        <f>Configuracion!$B$3</f>
        <v>18686</v>
      </c>
      <c r="M47">
        <v>22153</v>
      </c>
      <c r="N47" t="str">
        <f t="shared" si="1"/>
        <v>('HIJO DE MARGARITA','','3107191014','3107191014','4045','1','','','monteria-4045','4045','11','18686'),</v>
      </c>
    </row>
    <row r="48" spans="1:14" x14ac:dyDescent="0.25">
      <c r="A48" t="s">
        <v>97</v>
      </c>
      <c r="C48">
        <v>398687</v>
      </c>
      <c r="D48">
        <v>398687</v>
      </c>
      <c r="E48">
        <v>4046</v>
      </c>
      <c r="F48">
        <v>1</v>
      </c>
      <c r="I48" t="str">
        <f>Configuracion!$B$2 &amp;"-" &amp;E48</f>
        <v>monteria-4046</v>
      </c>
      <c r="J48">
        <f t="shared" si="0"/>
        <v>4046</v>
      </c>
      <c r="K48">
        <v>11</v>
      </c>
      <c r="L48">
        <f>Configuracion!$B$3</f>
        <v>18686</v>
      </c>
      <c r="M48">
        <v>22154</v>
      </c>
      <c r="N48" t="str">
        <f t="shared" si="1"/>
        <v>('MARA PERTUS','','398687','398687','4046','1','','','monteria-4046','4046','11','18686'),</v>
      </c>
    </row>
    <row r="49" spans="1:14" x14ac:dyDescent="0.25">
      <c r="A49" t="s">
        <v>98</v>
      </c>
      <c r="C49">
        <v>398688</v>
      </c>
      <c r="D49">
        <v>398688</v>
      </c>
      <c r="E49">
        <v>4047</v>
      </c>
      <c r="F49">
        <v>1</v>
      </c>
      <c r="I49" t="str">
        <f>Configuracion!$B$2 &amp;"-" &amp;E49</f>
        <v>monteria-4047</v>
      </c>
      <c r="J49">
        <f t="shared" si="0"/>
        <v>4047</v>
      </c>
      <c r="K49">
        <v>11</v>
      </c>
      <c r="L49">
        <f>Configuracion!$B$3</f>
        <v>18686</v>
      </c>
      <c r="M49">
        <v>22155</v>
      </c>
      <c r="N49" t="str">
        <f t="shared" si="1"/>
        <v>('RAMIRO','','398688','398688','4047','1','','','monteria-4047','4047','11','18686'),</v>
      </c>
    </row>
    <row r="50" spans="1:14" x14ac:dyDescent="0.25">
      <c r="A50" t="s">
        <v>63</v>
      </c>
      <c r="C50">
        <v>398689</v>
      </c>
      <c r="D50">
        <v>398689</v>
      </c>
      <c r="E50">
        <v>4048</v>
      </c>
      <c r="F50">
        <v>1</v>
      </c>
      <c r="I50" t="str">
        <f>Configuracion!$B$2 &amp;"-" &amp;E50</f>
        <v>monteria-4048</v>
      </c>
      <c r="J50">
        <f t="shared" si="0"/>
        <v>4048</v>
      </c>
      <c r="K50">
        <v>11</v>
      </c>
      <c r="L50">
        <f>Configuracion!$B$3</f>
        <v>18686</v>
      </c>
      <c r="M50">
        <v>22156</v>
      </c>
      <c r="N50" t="str">
        <f t="shared" si="1"/>
        <v>('YULIETH','','398689','398689','4048','1','','','monteria-4048','4048','11','18686'),</v>
      </c>
    </row>
    <row r="51" spans="1:14" x14ac:dyDescent="0.25">
      <c r="A51" t="s">
        <v>99</v>
      </c>
      <c r="C51">
        <v>398690</v>
      </c>
      <c r="D51">
        <v>398690</v>
      </c>
      <c r="E51">
        <v>4049</v>
      </c>
      <c r="F51">
        <v>1</v>
      </c>
      <c r="I51" t="str">
        <f>Configuracion!$B$2 &amp;"-" &amp;E51</f>
        <v>monteria-4049</v>
      </c>
      <c r="J51">
        <f t="shared" si="0"/>
        <v>4049</v>
      </c>
      <c r="K51">
        <v>11</v>
      </c>
      <c r="L51">
        <f>Configuracion!$B$3</f>
        <v>18686</v>
      </c>
      <c r="M51">
        <v>22157</v>
      </c>
      <c r="N51" t="str">
        <f t="shared" si="1"/>
        <v>('CLAUDIA LORA','','398690','398690','4049','1','','','monteria-4049','4049','11','18686'),</v>
      </c>
    </row>
    <row r="52" spans="1:14" x14ac:dyDescent="0.25">
      <c r="A52" t="s">
        <v>230</v>
      </c>
      <c r="C52">
        <v>398691</v>
      </c>
      <c r="D52">
        <v>398691</v>
      </c>
      <c r="E52">
        <v>4050</v>
      </c>
      <c r="F52">
        <v>1</v>
      </c>
      <c r="I52" t="str">
        <f>Configuracion!$B$2 &amp;"-" &amp;E52</f>
        <v>monteria-4050</v>
      </c>
      <c r="J52">
        <f t="shared" si="0"/>
        <v>4050</v>
      </c>
      <c r="K52">
        <v>11</v>
      </c>
      <c r="L52">
        <f>Configuracion!$B$3</f>
        <v>18686</v>
      </c>
      <c r="M52">
        <v>22158</v>
      </c>
      <c r="N52" t="str">
        <f t="shared" si="1"/>
        <v>('IVET','','398691','398691','4050','1','','','monteria-4050','4050','11','18686'),</v>
      </c>
    </row>
    <row r="53" spans="1:14" x14ac:dyDescent="0.25">
      <c r="A53" t="s">
        <v>52</v>
      </c>
      <c r="C53">
        <v>3206051411</v>
      </c>
      <c r="D53">
        <v>3206051411</v>
      </c>
      <c r="E53">
        <v>4051</v>
      </c>
      <c r="F53">
        <v>1</v>
      </c>
      <c r="I53" t="str">
        <f>Configuracion!$B$2 &amp;"-" &amp;E53</f>
        <v>monteria-4051</v>
      </c>
      <c r="J53">
        <f t="shared" si="0"/>
        <v>4051</v>
      </c>
      <c r="K53">
        <v>11</v>
      </c>
      <c r="L53">
        <f>Configuracion!$B$3</f>
        <v>18686</v>
      </c>
      <c r="M53">
        <v>22159</v>
      </c>
      <c r="N53" t="str">
        <f t="shared" si="1"/>
        <v>('SEBASTIAN','','3206051411','3206051411','4051','1','','','monteria-4051','4051','11','18686'),</v>
      </c>
    </row>
    <row r="54" spans="1:14" x14ac:dyDescent="0.25">
      <c r="A54" t="s">
        <v>100</v>
      </c>
      <c r="C54">
        <v>398693</v>
      </c>
      <c r="D54">
        <v>398693</v>
      </c>
      <c r="E54">
        <v>4052</v>
      </c>
      <c r="F54">
        <v>1</v>
      </c>
      <c r="I54" t="str">
        <f>Configuracion!$B$2 &amp;"-" &amp;E54</f>
        <v>monteria-4052</v>
      </c>
      <c r="J54">
        <f t="shared" si="0"/>
        <v>4052</v>
      </c>
      <c r="K54">
        <v>11</v>
      </c>
      <c r="L54">
        <f>Configuracion!$B$3</f>
        <v>18686</v>
      </c>
      <c r="M54">
        <v>22160</v>
      </c>
      <c r="N54" t="str">
        <f t="shared" si="1"/>
        <v>('JHAN CARLOS','','398693','398693','4052','1','','','monteria-4052','4052','11','18686'),</v>
      </c>
    </row>
    <row r="55" spans="1:14" x14ac:dyDescent="0.25">
      <c r="A55" t="s">
        <v>231</v>
      </c>
      <c r="C55">
        <v>398694</v>
      </c>
      <c r="D55">
        <v>398694</v>
      </c>
      <c r="E55">
        <v>4053</v>
      </c>
      <c r="F55">
        <v>1</v>
      </c>
      <c r="I55" t="str">
        <f>Configuracion!$B$2 &amp;"-" &amp;E55</f>
        <v>monteria-4053</v>
      </c>
      <c r="J55">
        <f t="shared" si="0"/>
        <v>4053</v>
      </c>
      <c r="K55">
        <v>11</v>
      </c>
      <c r="L55">
        <f>Configuracion!$B$3</f>
        <v>18686</v>
      </c>
      <c r="M55">
        <v>22161</v>
      </c>
      <c r="N55" t="str">
        <f t="shared" si="1"/>
        <v>('BUD DUVIS','','398694','398694','4053','1','','','monteria-4053','4053','11','18686'),</v>
      </c>
    </row>
    <row r="56" spans="1:14" x14ac:dyDescent="0.25">
      <c r="A56" t="s">
        <v>232</v>
      </c>
      <c r="C56">
        <v>3208889105</v>
      </c>
      <c r="D56">
        <v>3208889105</v>
      </c>
      <c r="E56">
        <v>4054</v>
      </c>
      <c r="F56">
        <v>1</v>
      </c>
      <c r="I56" t="str">
        <f>Configuracion!$B$2 &amp;"-" &amp;E56</f>
        <v>monteria-4054</v>
      </c>
      <c r="J56">
        <f t="shared" si="0"/>
        <v>4054</v>
      </c>
      <c r="K56">
        <v>11</v>
      </c>
      <c r="L56">
        <f>Configuracion!$B$3</f>
        <v>18686</v>
      </c>
      <c r="M56">
        <v>22162</v>
      </c>
      <c r="N56" t="str">
        <f t="shared" si="1"/>
        <v>('KEVIN ATENCIO','','3208889105','3208889105','4054','1','','','monteria-4054','4054','11','18686'),</v>
      </c>
    </row>
    <row r="57" spans="1:14" x14ac:dyDescent="0.25">
      <c r="A57" t="s">
        <v>103</v>
      </c>
      <c r="C57">
        <v>398696</v>
      </c>
      <c r="D57">
        <v>398696</v>
      </c>
      <c r="E57">
        <v>4055</v>
      </c>
      <c r="F57">
        <v>1</v>
      </c>
      <c r="I57" t="str">
        <f>Configuracion!$B$2 &amp;"-" &amp;E57</f>
        <v>monteria-4055</v>
      </c>
      <c r="J57">
        <f t="shared" si="0"/>
        <v>4055</v>
      </c>
      <c r="K57">
        <v>11</v>
      </c>
      <c r="L57">
        <f>Configuracion!$B$3</f>
        <v>18686</v>
      </c>
      <c r="M57">
        <v>22163</v>
      </c>
      <c r="N57" t="str">
        <f t="shared" si="1"/>
        <v>('DANELA','','398696','398696','4055','1','','','monteria-4055','4055','11','18686'),</v>
      </c>
    </row>
    <row r="58" spans="1:14" x14ac:dyDescent="0.25">
      <c r="A58" t="s">
        <v>104</v>
      </c>
      <c r="C58">
        <v>398697</v>
      </c>
      <c r="D58">
        <v>398697</v>
      </c>
      <c r="E58">
        <v>4056</v>
      </c>
      <c r="F58">
        <v>1</v>
      </c>
      <c r="I58" t="str">
        <f>Configuracion!$B$2 &amp;"-" &amp;E58</f>
        <v>monteria-4056</v>
      </c>
      <c r="J58">
        <f t="shared" si="0"/>
        <v>4056</v>
      </c>
      <c r="K58">
        <v>11</v>
      </c>
      <c r="L58">
        <f>Configuracion!$B$3</f>
        <v>18686</v>
      </c>
      <c r="M58">
        <v>22164</v>
      </c>
      <c r="N58" t="str">
        <f t="shared" si="1"/>
        <v>('BLANCA','','398697','398697','4056','1','','','monteria-4056','4056','11','18686'),</v>
      </c>
    </row>
    <row r="59" spans="1:14" x14ac:dyDescent="0.25">
      <c r="A59" t="s">
        <v>14</v>
      </c>
      <c r="C59">
        <v>3044866915</v>
      </c>
      <c r="D59">
        <v>3044866915</v>
      </c>
      <c r="E59">
        <v>4057</v>
      </c>
      <c r="F59">
        <v>1</v>
      </c>
      <c r="I59" t="str">
        <f>Configuracion!$B$2 &amp;"-" &amp;E59</f>
        <v>monteria-4057</v>
      </c>
      <c r="J59">
        <f t="shared" si="0"/>
        <v>4057</v>
      </c>
      <c r="K59">
        <v>11</v>
      </c>
      <c r="L59">
        <f>Configuracion!$B$3</f>
        <v>18686</v>
      </c>
      <c r="M59">
        <v>22165</v>
      </c>
      <c r="N59" t="str">
        <f t="shared" si="1"/>
        <v>('DUVIS','','3044866915','3044866915','4057','1','','','monteria-4057','4057','11','18686'),</v>
      </c>
    </row>
    <row r="60" spans="1:14" x14ac:dyDescent="0.25">
      <c r="A60" t="s">
        <v>233</v>
      </c>
      <c r="C60">
        <v>398699</v>
      </c>
      <c r="D60">
        <v>398699</v>
      </c>
      <c r="E60">
        <v>4058</v>
      </c>
      <c r="F60">
        <v>1</v>
      </c>
      <c r="I60" t="str">
        <f>Configuracion!$B$2 &amp;"-" &amp;E60</f>
        <v>monteria-4058</v>
      </c>
      <c r="J60">
        <f t="shared" si="0"/>
        <v>4058</v>
      </c>
      <c r="K60">
        <v>11</v>
      </c>
      <c r="L60">
        <f>Configuracion!$B$3</f>
        <v>18686</v>
      </c>
      <c r="M60">
        <v>22166</v>
      </c>
      <c r="N60" t="str">
        <f t="shared" si="1"/>
        <v>('FRIS','','398699','398699','4058','1','','','monteria-4058','4058','11','18686'),</v>
      </c>
    </row>
    <row r="61" spans="1:14" x14ac:dyDescent="0.25">
      <c r="A61" t="s">
        <v>234</v>
      </c>
      <c r="C61">
        <v>398700</v>
      </c>
      <c r="D61">
        <v>398700</v>
      </c>
      <c r="E61">
        <v>4059</v>
      </c>
      <c r="F61">
        <v>1</v>
      </c>
      <c r="I61" t="str">
        <f>Configuracion!$B$2 &amp;"-" &amp;E61</f>
        <v>monteria-4059</v>
      </c>
      <c r="J61">
        <f t="shared" si="0"/>
        <v>4059</v>
      </c>
      <c r="K61">
        <v>11</v>
      </c>
      <c r="L61">
        <f>Configuracion!$B$3</f>
        <v>18686</v>
      </c>
      <c r="M61">
        <v>22167</v>
      </c>
      <c r="N61" t="str">
        <f t="shared" si="1"/>
        <v>('YUSMERY LUGO','','398700','398700','4059','1','','','monteria-4059','4059','11','18686'),</v>
      </c>
    </row>
    <row r="62" spans="1:14" x14ac:dyDescent="0.25">
      <c r="A62" t="s">
        <v>235</v>
      </c>
      <c r="C62">
        <v>3042494079</v>
      </c>
      <c r="D62">
        <v>3042494079</v>
      </c>
      <c r="E62">
        <v>4060</v>
      </c>
      <c r="F62">
        <v>1</v>
      </c>
      <c r="I62" t="str">
        <f>Configuracion!$B$2 &amp;"-" &amp;E62</f>
        <v>monteria-4060</v>
      </c>
      <c r="J62">
        <f t="shared" si="0"/>
        <v>4060</v>
      </c>
      <c r="K62">
        <v>11</v>
      </c>
      <c r="L62">
        <f>Configuracion!$B$3</f>
        <v>18686</v>
      </c>
      <c r="M62">
        <v>22168</v>
      </c>
      <c r="N62" t="str">
        <f t="shared" si="1"/>
        <v>('LUZ MARY','','3042494079','3042494079','4060','1','','','monteria-4060','4060','11','18686'),</v>
      </c>
    </row>
    <row r="63" spans="1:14" x14ac:dyDescent="0.25">
      <c r="A63" t="s">
        <v>236</v>
      </c>
      <c r="C63">
        <v>3135960048</v>
      </c>
      <c r="D63">
        <v>3135960048</v>
      </c>
      <c r="E63">
        <v>4061</v>
      </c>
      <c r="F63">
        <v>1</v>
      </c>
      <c r="I63" t="str">
        <f>Configuracion!$B$2 &amp;"-" &amp;E63</f>
        <v>monteria-4061</v>
      </c>
      <c r="J63">
        <f t="shared" si="0"/>
        <v>4061</v>
      </c>
      <c r="K63">
        <v>11</v>
      </c>
      <c r="L63">
        <f>Configuracion!$B$3</f>
        <v>18686</v>
      </c>
      <c r="M63">
        <v>22169</v>
      </c>
      <c r="N63" t="str">
        <f t="shared" si="1"/>
        <v>('LUDIS PRADA','','3135960048','3135960048','4061','1','','','monteria-4061','4061','11','18686'),</v>
      </c>
    </row>
    <row r="64" spans="1:14" x14ac:dyDescent="0.25">
      <c r="A64" t="s">
        <v>237</v>
      </c>
      <c r="C64">
        <v>398703</v>
      </c>
      <c r="D64">
        <v>398703</v>
      </c>
      <c r="E64">
        <v>4062</v>
      </c>
      <c r="F64">
        <v>1</v>
      </c>
      <c r="I64" t="str">
        <f>Configuracion!$B$2 &amp;"-" &amp;E64</f>
        <v>monteria-4062</v>
      </c>
      <c r="J64">
        <f t="shared" si="0"/>
        <v>4062</v>
      </c>
      <c r="K64">
        <v>11</v>
      </c>
      <c r="L64">
        <f>Configuracion!$B$3</f>
        <v>18686</v>
      </c>
      <c r="M64">
        <v>22170</v>
      </c>
      <c r="N64" t="str">
        <f t="shared" si="1"/>
        <v>('JUDITH ','','398703','398703','4062','1','','','monteria-4062','4062','11','18686'),</v>
      </c>
    </row>
    <row r="65" spans="1:14" x14ac:dyDescent="0.25">
      <c r="A65" t="s">
        <v>37</v>
      </c>
      <c r="C65">
        <v>398704</v>
      </c>
      <c r="D65">
        <v>398704</v>
      </c>
      <c r="E65">
        <v>4063</v>
      </c>
      <c r="F65">
        <v>1</v>
      </c>
      <c r="I65" t="str">
        <f>Configuracion!$B$2 &amp;"-" &amp;E65</f>
        <v>monteria-4063</v>
      </c>
      <c r="J65">
        <f t="shared" si="0"/>
        <v>4063</v>
      </c>
      <c r="K65">
        <v>11</v>
      </c>
      <c r="L65">
        <f>Configuracion!$B$3</f>
        <v>18686</v>
      </c>
      <c r="M65">
        <v>22171</v>
      </c>
      <c r="N65" t="str">
        <f t="shared" si="1"/>
        <v>('MIGUEL','','398704','398704','4063','1','','','monteria-4063','4063','11','18686'),</v>
      </c>
    </row>
    <row r="66" spans="1:14" x14ac:dyDescent="0.25">
      <c r="A66" t="s">
        <v>238</v>
      </c>
      <c r="C66">
        <v>398705</v>
      </c>
      <c r="D66">
        <v>398705</v>
      </c>
      <c r="E66">
        <v>4064</v>
      </c>
      <c r="F66">
        <v>1</v>
      </c>
      <c r="I66" t="str">
        <f>Configuracion!$B$2 &amp;"-" &amp;E66</f>
        <v>monteria-4064</v>
      </c>
      <c r="J66">
        <f t="shared" si="0"/>
        <v>4064</v>
      </c>
      <c r="K66">
        <v>11</v>
      </c>
      <c r="L66">
        <f>Configuracion!$B$3</f>
        <v>18686</v>
      </c>
      <c r="M66">
        <v>22172</v>
      </c>
      <c r="N66" t="str">
        <f t="shared" si="1"/>
        <v>('GERTRIDES','','398705','398705','4064','1','','','monteria-4064','4064','11','18686'),</v>
      </c>
    </row>
    <row r="67" spans="1:14" x14ac:dyDescent="0.25">
      <c r="A67" t="s">
        <v>75</v>
      </c>
      <c r="C67">
        <v>398706</v>
      </c>
      <c r="D67">
        <v>398706</v>
      </c>
      <c r="E67">
        <v>4065</v>
      </c>
      <c r="F67">
        <v>1</v>
      </c>
      <c r="I67" t="str">
        <f>Configuracion!$B$2 &amp;"-" &amp;E67</f>
        <v>monteria-4065</v>
      </c>
      <c r="J67">
        <f t="shared" ref="J67:J130" si="2">E67</f>
        <v>4065</v>
      </c>
      <c r="K67">
        <v>11</v>
      </c>
      <c r="L67">
        <f>Configuracion!$B$3</f>
        <v>18686</v>
      </c>
      <c r="M67">
        <v>22173</v>
      </c>
      <c r="N67" t="str">
        <f t="shared" ref="N67:N130" si="3">"('" &amp; A67&amp; "','" &amp; B67 &amp; "','" &amp;C67 &amp; "','" &amp;D67&amp; "','" &amp;E67&amp; "','" &amp;F67&amp; "','" &amp;G67&amp; "','" &amp;H67&amp; "','" &amp;I67&amp; "','" &amp;J67&amp; "','" &amp;K67&amp; "','" &amp;L67 &amp; "'),"</f>
        <v>('WENDY','','398706','398706','4065','1','','','monteria-4065','4065','11','18686'),</v>
      </c>
    </row>
    <row r="68" spans="1:14" x14ac:dyDescent="0.25">
      <c r="A68" t="s">
        <v>13</v>
      </c>
      <c r="C68">
        <v>398707</v>
      </c>
      <c r="D68">
        <v>398707</v>
      </c>
      <c r="E68">
        <v>4066</v>
      </c>
      <c r="F68">
        <v>1</v>
      </c>
      <c r="I68" t="str">
        <f>Configuracion!$B$2 &amp;"-" &amp;E68</f>
        <v>monteria-4066</v>
      </c>
      <c r="J68">
        <f t="shared" si="2"/>
        <v>4066</v>
      </c>
      <c r="K68">
        <v>11</v>
      </c>
      <c r="L68">
        <f>Configuracion!$B$3</f>
        <v>18686</v>
      </c>
      <c r="M68">
        <v>22174</v>
      </c>
      <c r="N68" t="str">
        <f t="shared" si="3"/>
        <v>('ROSA','','398707','398707','4066','1','','','monteria-4066','4066','11','18686'),</v>
      </c>
    </row>
    <row r="69" spans="1:14" x14ac:dyDescent="0.25">
      <c r="A69" t="s">
        <v>72</v>
      </c>
      <c r="C69">
        <v>398708</v>
      </c>
      <c r="D69">
        <v>398708</v>
      </c>
      <c r="E69">
        <v>4067</v>
      </c>
      <c r="F69">
        <v>1</v>
      </c>
      <c r="I69" t="str">
        <f>Configuracion!$B$2 &amp;"-" &amp;E69</f>
        <v>monteria-4067</v>
      </c>
      <c r="J69">
        <f t="shared" si="2"/>
        <v>4067</v>
      </c>
      <c r="K69">
        <v>11</v>
      </c>
      <c r="L69">
        <f>Configuracion!$B$3</f>
        <v>18686</v>
      </c>
      <c r="M69">
        <v>22175</v>
      </c>
      <c r="N69" t="str">
        <f t="shared" si="3"/>
        <v>('MARLENIS','','398708','398708','4067','1','','','monteria-4067','4067','11','18686'),</v>
      </c>
    </row>
    <row r="70" spans="1:14" x14ac:dyDescent="0.25">
      <c r="A70" t="s">
        <v>16</v>
      </c>
      <c r="C70">
        <v>3216142281</v>
      </c>
      <c r="D70">
        <v>3216142281</v>
      </c>
      <c r="E70">
        <v>4068</v>
      </c>
      <c r="F70">
        <v>1</v>
      </c>
      <c r="I70" t="str">
        <f>Configuracion!$B$2 &amp;"-" &amp;E70</f>
        <v>monteria-4068</v>
      </c>
      <c r="J70">
        <f t="shared" si="2"/>
        <v>4068</v>
      </c>
      <c r="K70">
        <v>11</v>
      </c>
      <c r="L70">
        <f>Configuracion!$B$3</f>
        <v>18686</v>
      </c>
      <c r="M70">
        <v>22176</v>
      </c>
      <c r="N70" t="str">
        <f t="shared" si="3"/>
        <v>('DANIEL','','3216142281','3216142281','4068','1','','','monteria-4068','4068','11','18686'),</v>
      </c>
    </row>
    <row r="71" spans="1:14" x14ac:dyDescent="0.25">
      <c r="A71" t="s">
        <v>60</v>
      </c>
      <c r="C71">
        <v>398710</v>
      </c>
      <c r="D71">
        <v>398710</v>
      </c>
      <c r="E71">
        <v>4069</v>
      </c>
      <c r="F71">
        <v>1</v>
      </c>
      <c r="I71" t="str">
        <f>Configuracion!$B$2 &amp;"-" &amp;E71</f>
        <v>monteria-4069</v>
      </c>
      <c r="J71">
        <f t="shared" si="2"/>
        <v>4069</v>
      </c>
      <c r="K71">
        <v>11</v>
      </c>
      <c r="L71">
        <f>Configuracion!$B$3</f>
        <v>18686</v>
      </c>
      <c r="M71">
        <v>22177</v>
      </c>
      <c r="N71" t="str">
        <f t="shared" si="3"/>
        <v>('KARINA','','398710','398710','4069','1','','','monteria-4069','4069','11','18686'),</v>
      </c>
    </row>
    <row r="72" spans="1:14" x14ac:dyDescent="0.25">
      <c r="A72" t="s">
        <v>102</v>
      </c>
      <c r="C72">
        <v>3217301710</v>
      </c>
      <c r="D72">
        <v>3217301710</v>
      </c>
      <c r="E72">
        <v>4070</v>
      </c>
      <c r="F72">
        <v>1</v>
      </c>
      <c r="I72" t="str">
        <f>Configuracion!$B$2 &amp;"-" &amp;E72</f>
        <v>monteria-4070</v>
      </c>
      <c r="J72">
        <f t="shared" si="2"/>
        <v>4070</v>
      </c>
      <c r="K72">
        <v>11</v>
      </c>
      <c r="L72">
        <f>Configuracion!$B$3</f>
        <v>18686</v>
      </c>
      <c r="M72">
        <v>22178</v>
      </c>
      <c r="N72" t="str">
        <f t="shared" si="3"/>
        <v>('MARIANELA','','3217301710','3217301710','4070','1','','','monteria-4070','4070','11','18686'),</v>
      </c>
    </row>
    <row r="73" spans="1:14" x14ac:dyDescent="0.25">
      <c r="A73" t="s">
        <v>239</v>
      </c>
      <c r="C73">
        <v>398712</v>
      </c>
      <c r="D73">
        <v>398712</v>
      </c>
      <c r="E73">
        <v>4071</v>
      </c>
      <c r="F73">
        <v>1</v>
      </c>
      <c r="I73" t="str">
        <f>Configuracion!$B$2 &amp;"-" &amp;E73</f>
        <v>monteria-4071</v>
      </c>
      <c r="J73">
        <f t="shared" si="2"/>
        <v>4071</v>
      </c>
      <c r="K73">
        <v>11</v>
      </c>
      <c r="L73">
        <f>Configuracion!$B$3</f>
        <v>18686</v>
      </c>
      <c r="M73">
        <v>22179</v>
      </c>
      <c r="N73" t="str">
        <f t="shared" si="3"/>
        <v>('CAROLINA ','','398712','398712','4071','1','','','monteria-4071','4071','11','18686'),</v>
      </c>
    </row>
    <row r="74" spans="1:14" x14ac:dyDescent="0.25">
      <c r="A74" t="s">
        <v>52</v>
      </c>
      <c r="C74">
        <v>398713</v>
      </c>
      <c r="D74">
        <v>398713</v>
      </c>
      <c r="E74">
        <v>4072</v>
      </c>
      <c r="F74">
        <v>1</v>
      </c>
      <c r="I74" t="str">
        <f>Configuracion!$B$2 &amp;"-" &amp;E74</f>
        <v>monteria-4072</v>
      </c>
      <c r="J74">
        <f t="shared" si="2"/>
        <v>4072</v>
      </c>
      <c r="K74">
        <v>11</v>
      </c>
      <c r="L74">
        <f>Configuracion!$B$3</f>
        <v>18686</v>
      </c>
      <c r="M74">
        <v>22180</v>
      </c>
      <c r="N74" t="str">
        <f t="shared" si="3"/>
        <v>('SEBASTIAN','','398713','398713','4072','1','','','monteria-4072','4072','11','18686'),</v>
      </c>
    </row>
    <row r="75" spans="1:14" x14ac:dyDescent="0.25">
      <c r="A75" t="s">
        <v>240</v>
      </c>
      <c r="C75">
        <v>398714</v>
      </c>
      <c r="D75">
        <v>398714</v>
      </c>
      <c r="E75">
        <v>4073</v>
      </c>
      <c r="F75">
        <v>1</v>
      </c>
      <c r="I75" t="str">
        <f>Configuracion!$B$2 &amp;"-" &amp;E75</f>
        <v>monteria-4073</v>
      </c>
      <c r="J75">
        <f t="shared" si="2"/>
        <v>4073</v>
      </c>
      <c r="K75">
        <v>11</v>
      </c>
      <c r="L75">
        <f>Configuracion!$B$3</f>
        <v>18686</v>
      </c>
      <c r="M75">
        <v>22181</v>
      </c>
      <c r="N75" t="str">
        <f t="shared" si="3"/>
        <v>('JUANA VEGAS','','398714','398714','4073','1','','','monteria-4073','4073','11','18686'),</v>
      </c>
    </row>
    <row r="76" spans="1:14" x14ac:dyDescent="0.25">
      <c r="A76" t="s">
        <v>3</v>
      </c>
      <c r="C76">
        <v>398715</v>
      </c>
      <c r="D76">
        <v>398715</v>
      </c>
      <c r="E76">
        <v>4074</v>
      </c>
      <c r="F76">
        <v>1</v>
      </c>
      <c r="I76" t="str">
        <f>Configuracion!$B$2 &amp;"-" &amp;E76</f>
        <v>monteria-4074</v>
      </c>
      <c r="J76">
        <f t="shared" si="2"/>
        <v>4074</v>
      </c>
      <c r="K76">
        <v>11</v>
      </c>
      <c r="L76">
        <f>Configuracion!$B$3</f>
        <v>18686</v>
      </c>
      <c r="M76">
        <v>22182</v>
      </c>
      <c r="N76" t="str">
        <f t="shared" si="3"/>
        <v>('ENA','','398715','398715','4074','1','','','monteria-4074','4074','11','18686'),</v>
      </c>
    </row>
    <row r="77" spans="1:14" x14ac:dyDescent="0.25">
      <c r="A77" t="s">
        <v>105</v>
      </c>
      <c r="C77">
        <v>398716</v>
      </c>
      <c r="D77">
        <v>398716</v>
      </c>
      <c r="E77">
        <v>4075</v>
      </c>
      <c r="F77">
        <v>1</v>
      </c>
      <c r="I77" t="str">
        <f>Configuracion!$B$2 &amp;"-" &amp;E77</f>
        <v>monteria-4075</v>
      </c>
      <c r="J77">
        <f t="shared" si="2"/>
        <v>4075</v>
      </c>
      <c r="K77">
        <v>11</v>
      </c>
      <c r="L77">
        <f>Configuracion!$B$3</f>
        <v>18686</v>
      </c>
      <c r="M77">
        <v>22183</v>
      </c>
      <c r="N77" t="str">
        <f t="shared" si="3"/>
        <v>('BRANDON','','398716','398716','4075','1','','','monteria-4075','4075','11','18686'),</v>
      </c>
    </row>
    <row r="78" spans="1:14" x14ac:dyDescent="0.25">
      <c r="A78" t="s">
        <v>70</v>
      </c>
      <c r="C78">
        <v>398717</v>
      </c>
      <c r="D78">
        <v>398717</v>
      </c>
      <c r="E78">
        <v>4076</v>
      </c>
      <c r="F78">
        <v>1</v>
      </c>
      <c r="I78" t="str">
        <f>Configuracion!$B$2 &amp;"-" &amp;E78</f>
        <v>monteria-4076</v>
      </c>
      <c r="J78">
        <f t="shared" si="2"/>
        <v>4076</v>
      </c>
      <c r="K78">
        <v>11</v>
      </c>
      <c r="L78">
        <f>Configuracion!$B$3</f>
        <v>18686</v>
      </c>
      <c r="M78">
        <v>22184</v>
      </c>
      <c r="N78" t="str">
        <f t="shared" si="3"/>
        <v>('RAFAEL','','398717','398717','4076','1','','','monteria-4076','4076','11','18686'),</v>
      </c>
    </row>
    <row r="79" spans="1:14" x14ac:dyDescent="0.25">
      <c r="A79" t="s">
        <v>67</v>
      </c>
      <c r="C79">
        <v>3218175253</v>
      </c>
      <c r="D79">
        <v>3218175253</v>
      </c>
      <c r="E79">
        <v>4077</v>
      </c>
      <c r="F79">
        <v>1</v>
      </c>
      <c r="I79" t="str">
        <f>Configuracion!$B$2 &amp;"-" &amp;E79</f>
        <v>monteria-4077</v>
      </c>
      <c r="J79">
        <f t="shared" si="2"/>
        <v>4077</v>
      </c>
      <c r="K79">
        <v>11</v>
      </c>
      <c r="L79">
        <f>Configuracion!$B$3</f>
        <v>18686</v>
      </c>
      <c r="M79">
        <v>22185</v>
      </c>
      <c r="N79" t="str">
        <f t="shared" si="3"/>
        <v>('JUDITH','','3218175253','3218175253','4077','1','','','monteria-4077','4077','11','18686'),</v>
      </c>
    </row>
    <row r="80" spans="1:14" x14ac:dyDescent="0.25">
      <c r="A80" t="s">
        <v>106</v>
      </c>
      <c r="C80">
        <v>3104647053</v>
      </c>
      <c r="D80">
        <v>3104647053</v>
      </c>
      <c r="E80">
        <v>4078</v>
      </c>
      <c r="F80">
        <v>1</v>
      </c>
      <c r="I80" t="str">
        <f>Configuracion!$B$2 &amp;"-" &amp;E80</f>
        <v>monteria-4078</v>
      </c>
      <c r="J80">
        <f t="shared" si="2"/>
        <v>4078</v>
      </c>
      <c r="K80">
        <v>11</v>
      </c>
      <c r="L80">
        <f>Configuracion!$B$3</f>
        <v>18686</v>
      </c>
      <c r="M80">
        <v>22186</v>
      </c>
      <c r="N80" t="str">
        <f t="shared" si="3"/>
        <v>('JULIAN','','3104647053','3104647053','4078','1','','','monteria-4078','4078','11','18686'),</v>
      </c>
    </row>
    <row r="81" spans="1:14" x14ac:dyDescent="0.25">
      <c r="A81" t="s">
        <v>46</v>
      </c>
      <c r="C81">
        <v>398720</v>
      </c>
      <c r="D81">
        <v>398720</v>
      </c>
      <c r="E81">
        <v>4079</v>
      </c>
      <c r="F81">
        <v>1</v>
      </c>
      <c r="I81" t="str">
        <f>Configuracion!$B$2 &amp;"-" &amp;E81</f>
        <v>monteria-4079</v>
      </c>
      <c r="J81">
        <f t="shared" si="2"/>
        <v>4079</v>
      </c>
      <c r="K81">
        <v>11</v>
      </c>
      <c r="L81">
        <f>Configuracion!$B$3</f>
        <v>18686</v>
      </c>
      <c r="M81">
        <v>22187</v>
      </c>
      <c r="N81" t="str">
        <f t="shared" si="3"/>
        <v>('ANGELA','','398720','398720','4079','1','','','monteria-4079','4079','11','18686'),</v>
      </c>
    </row>
    <row r="82" spans="1:14" x14ac:dyDescent="0.25">
      <c r="A82" t="s">
        <v>51</v>
      </c>
      <c r="C82">
        <v>3218936097</v>
      </c>
      <c r="D82">
        <v>3218936097</v>
      </c>
      <c r="E82">
        <v>4080</v>
      </c>
      <c r="F82">
        <v>1</v>
      </c>
      <c r="I82" t="str">
        <f>Configuracion!$B$2 &amp;"-" &amp;E82</f>
        <v>monteria-4080</v>
      </c>
      <c r="J82">
        <f t="shared" si="2"/>
        <v>4080</v>
      </c>
      <c r="K82">
        <v>11</v>
      </c>
      <c r="L82">
        <f>Configuracion!$B$3</f>
        <v>18686</v>
      </c>
      <c r="M82">
        <v>22188</v>
      </c>
      <c r="N82" t="str">
        <f t="shared" si="3"/>
        <v>('OVEIDA','','3218936097','3218936097','4080','1','','','monteria-4080','4080','11','18686'),</v>
      </c>
    </row>
    <row r="83" spans="1:14" x14ac:dyDescent="0.25">
      <c r="A83" t="s">
        <v>28</v>
      </c>
      <c r="C83">
        <v>398722</v>
      </c>
      <c r="D83">
        <v>398722</v>
      </c>
      <c r="E83">
        <v>4081</v>
      </c>
      <c r="F83">
        <v>1</v>
      </c>
      <c r="I83" t="str">
        <f>Configuracion!$B$2 &amp;"-" &amp;E83</f>
        <v>monteria-4081</v>
      </c>
      <c r="J83">
        <f t="shared" si="2"/>
        <v>4081</v>
      </c>
      <c r="K83">
        <v>11</v>
      </c>
      <c r="L83">
        <f>Configuracion!$B$3</f>
        <v>18686</v>
      </c>
      <c r="M83">
        <v>22189</v>
      </c>
      <c r="N83" t="str">
        <f t="shared" si="3"/>
        <v>('JUAN','','398722','398722','4081','1','','','monteria-4081','4081','11','18686'),</v>
      </c>
    </row>
    <row r="84" spans="1:14" x14ac:dyDescent="0.25">
      <c r="A84" t="s">
        <v>40</v>
      </c>
      <c r="C84">
        <v>398723</v>
      </c>
      <c r="D84">
        <v>398723</v>
      </c>
      <c r="E84">
        <v>4082</v>
      </c>
      <c r="F84">
        <v>1</v>
      </c>
      <c r="I84" t="str">
        <f>Configuracion!$B$2 &amp;"-" &amp;E84</f>
        <v>monteria-4082</v>
      </c>
      <c r="J84">
        <f t="shared" si="2"/>
        <v>4082</v>
      </c>
      <c r="K84">
        <v>11</v>
      </c>
      <c r="L84">
        <f>Configuracion!$B$3</f>
        <v>18686</v>
      </c>
      <c r="M84">
        <v>22190</v>
      </c>
      <c r="N84" t="str">
        <f t="shared" si="3"/>
        <v>('TERESA','','398723','398723','4082','1','','','monteria-4082','4082','11','18686'),</v>
      </c>
    </row>
    <row r="85" spans="1:14" x14ac:dyDescent="0.25">
      <c r="A85" t="s">
        <v>24</v>
      </c>
      <c r="C85">
        <v>398724</v>
      </c>
      <c r="D85">
        <v>398724</v>
      </c>
      <c r="E85">
        <v>4083</v>
      </c>
      <c r="F85">
        <v>1</v>
      </c>
      <c r="I85" t="str">
        <f>Configuracion!$B$2 &amp;"-" &amp;E85</f>
        <v>monteria-4083</v>
      </c>
      <c r="J85">
        <f t="shared" si="2"/>
        <v>4083</v>
      </c>
      <c r="K85">
        <v>11</v>
      </c>
      <c r="L85">
        <f>Configuracion!$B$3</f>
        <v>18686</v>
      </c>
      <c r="M85">
        <v>22191</v>
      </c>
      <c r="N85" t="str">
        <f t="shared" si="3"/>
        <v>('LILIANA','','398724','398724','4083','1','','','monteria-4083','4083','11','18686'),</v>
      </c>
    </row>
    <row r="86" spans="1:14" x14ac:dyDescent="0.25">
      <c r="A86" t="s">
        <v>107</v>
      </c>
      <c r="C86">
        <v>398725</v>
      </c>
      <c r="D86">
        <v>398725</v>
      </c>
      <c r="E86">
        <v>4084</v>
      </c>
      <c r="F86">
        <v>1</v>
      </c>
      <c r="I86" t="str">
        <f>Configuracion!$B$2 &amp;"-" &amp;E86</f>
        <v>monteria-4084</v>
      </c>
      <c r="J86">
        <f t="shared" si="2"/>
        <v>4084</v>
      </c>
      <c r="K86">
        <v>11</v>
      </c>
      <c r="L86">
        <f>Configuracion!$B$3</f>
        <v>18686</v>
      </c>
      <c r="M86">
        <v>22192</v>
      </c>
      <c r="N86" t="str">
        <f t="shared" si="3"/>
        <v>('INSOLINA','','398725','398725','4084','1','','','monteria-4084','4084','11','18686'),</v>
      </c>
    </row>
    <row r="87" spans="1:14" x14ac:dyDescent="0.25">
      <c r="A87" t="s">
        <v>241</v>
      </c>
      <c r="C87">
        <v>3245665758</v>
      </c>
      <c r="D87">
        <v>3245665758</v>
      </c>
      <c r="E87">
        <v>4085</v>
      </c>
      <c r="F87">
        <v>1</v>
      </c>
      <c r="I87" t="str">
        <f>Configuracion!$B$2 &amp;"-" &amp;E87</f>
        <v>monteria-4085</v>
      </c>
      <c r="J87">
        <f t="shared" si="2"/>
        <v>4085</v>
      </c>
      <c r="K87">
        <v>11</v>
      </c>
      <c r="L87">
        <f>Configuracion!$B$3</f>
        <v>18686</v>
      </c>
      <c r="M87">
        <v>22193</v>
      </c>
      <c r="N87" t="str">
        <f t="shared" si="3"/>
        <v>('EYLEN VASQUEZ','','3245665758','3245665758','4085','1','','','monteria-4085','4085','11','18686'),</v>
      </c>
    </row>
    <row r="88" spans="1:14" x14ac:dyDescent="0.25">
      <c r="A88" t="s">
        <v>108</v>
      </c>
      <c r="C88">
        <v>3012432292</v>
      </c>
      <c r="D88">
        <v>3012432292</v>
      </c>
      <c r="E88">
        <v>4086</v>
      </c>
      <c r="F88">
        <v>1</v>
      </c>
      <c r="I88" t="str">
        <f>Configuracion!$B$2 &amp;"-" &amp;E88</f>
        <v>monteria-4086</v>
      </c>
      <c r="J88">
        <f t="shared" si="2"/>
        <v>4086</v>
      </c>
      <c r="K88">
        <v>11</v>
      </c>
      <c r="L88">
        <f>Configuracion!$B$3</f>
        <v>18686</v>
      </c>
      <c r="M88">
        <v>22194</v>
      </c>
      <c r="N88" t="str">
        <f t="shared" si="3"/>
        <v>('ELSY','','3012432292','3012432292','4086','1','','','monteria-4086','4086','11','18686'),</v>
      </c>
    </row>
    <row r="89" spans="1:14" x14ac:dyDescent="0.25">
      <c r="A89" t="s">
        <v>65</v>
      </c>
      <c r="C89">
        <v>398728</v>
      </c>
      <c r="D89">
        <v>398728</v>
      </c>
      <c r="E89">
        <v>4087</v>
      </c>
      <c r="F89">
        <v>1</v>
      </c>
      <c r="I89" t="str">
        <f>Configuracion!$B$2 &amp;"-" &amp;E89</f>
        <v>monteria-4087</v>
      </c>
      <c r="J89">
        <f t="shared" si="2"/>
        <v>4087</v>
      </c>
      <c r="K89">
        <v>11</v>
      </c>
      <c r="L89">
        <f>Configuracion!$B$3</f>
        <v>18686</v>
      </c>
      <c r="M89">
        <v>22195</v>
      </c>
      <c r="N89" t="str">
        <f t="shared" si="3"/>
        <v>('JOSE MIGUEL','','398728','398728','4087','1','','','monteria-4087','4087','11','18686'),</v>
      </c>
    </row>
    <row r="90" spans="1:14" x14ac:dyDescent="0.25">
      <c r="A90" t="s">
        <v>27</v>
      </c>
      <c r="C90">
        <v>398729</v>
      </c>
      <c r="D90">
        <v>398729</v>
      </c>
      <c r="E90">
        <v>4088</v>
      </c>
      <c r="F90">
        <v>1</v>
      </c>
      <c r="I90" t="str">
        <f>Configuracion!$B$2 &amp;"-" &amp;E90</f>
        <v>monteria-4088</v>
      </c>
      <c r="J90">
        <f t="shared" si="2"/>
        <v>4088</v>
      </c>
      <c r="K90">
        <v>11</v>
      </c>
      <c r="L90">
        <f>Configuracion!$B$3</f>
        <v>18686</v>
      </c>
      <c r="M90">
        <v>22196</v>
      </c>
      <c r="N90" t="str">
        <f t="shared" si="3"/>
        <v>('CARMEN','','398729','398729','4088','1','','','monteria-4088','4088','11','18686'),</v>
      </c>
    </row>
    <row r="91" spans="1:14" x14ac:dyDescent="0.25">
      <c r="A91" t="s">
        <v>242</v>
      </c>
      <c r="C91">
        <v>398730</v>
      </c>
      <c r="D91">
        <v>398730</v>
      </c>
      <c r="E91">
        <v>4089</v>
      </c>
      <c r="F91">
        <v>1</v>
      </c>
      <c r="I91" t="str">
        <f>Configuracion!$B$2 &amp;"-" &amp;E91</f>
        <v>monteria-4089</v>
      </c>
      <c r="J91">
        <f t="shared" si="2"/>
        <v>4089</v>
      </c>
      <c r="K91">
        <v>11</v>
      </c>
      <c r="L91">
        <f>Configuracion!$B$3</f>
        <v>18686</v>
      </c>
      <c r="M91">
        <v>22197</v>
      </c>
      <c r="N91" t="str">
        <f t="shared" si="3"/>
        <v>('MERLY VAQUERO','','398730','398730','4089','1','','','monteria-4089','4089','11','18686'),</v>
      </c>
    </row>
    <row r="92" spans="1:14" x14ac:dyDescent="0.25">
      <c r="A92" t="s">
        <v>243</v>
      </c>
      <c r="C92">
        <v>398731</v>
      </c>
      <c r="D92">
        <v>398731</v>
      </c>
      <c r="E92">
        <v>4090</v>
      </c>
      <c r="F92">
        <v>1</v>
      </c>
      <c r="I92" t="str">
        <f>Configuracion!$B$2 &amp;"-" &amp;E92</f>
        <v>monteria-4090</v>
      </c>
      <c r="J92">
        <f t="shared" si="2"/>
        <v>4090</v>
      </c>
      <c r="K92">
        <v>11</v>
      </c>
      <c r="L92">
        <f>Configuracion!$B$3</f>
        <v>18686</v>
      </c>
      <c r="M92">
        <v>22198</v>
      </c>
      <c r="N92" t="str">
        <f t="shared" si="3"/>
        <v>('MALFI','','398731','398731','4090','1','','','monteria-4090','4090','11','18686'),</v>
      </c>
    </row>
    <row r="93" spans="1:14" x14ac:dyDescent="0.25">
      <c r="A93" t="s">
        <v>109</v>
      </c>
      <c r="C93">
        <v>398732</v>
      </c>
      <c r="D93">
        <v>398732</v>
      </c>
      <c r="E93">
        <v>4091</v>
      </c>
      <c r="F93">
        <v>1</v>
      </c>
      <c r="I93" t="str">
        <f>Configuracion!$B$2 &amp;"-" &amp;E93</f>
        <v>monteria-4091</v>
      </c>
      <c r="J93">
        <f t="shared" si="2"/>
        <v>4091</v>
      </c>
      <c r="K93">
        <v>11</v>
      </c>
      <c r="L93">
        <f>Configuracion!$B$3</f>
        <v>18686</v>
      </c>
      <c r="M93">
        <v>22199</v>
      </c>
      <c r="N93" t="str">
        <f t="shared" si="3"/>
        <v>('OVERTO','','398732','398732','4091','1','','','monteria-4091','4091','11','18686'),</v>
      </c>
    </row>
    <row r="94" spans="1:14" x14ac:dyDescent="0.25">
      <c r="A94" t="s">
        <v>66</v>
      </c>
      <c r="C94">
        <v>398733</v>
      </c>
      <c r="D94">
        <v>398733</v>
      </c>
      <c r="E94">
        <v>4092</v>
      </c>
      <c r="F94">
        <v>1</v>
      </c>
      <c r="I94" t="str">
        <f>Configuracion!$B$2 &amp;"-" &amp;E94</f>
        <v>monteria-4092</v>
      </c>
      <c r="J94">
        <f t="shared" si="2"/>
        <v>4092</v>
      </c>
      <c r="K94">
        <v>11</v>
      </c>
      <c r="L94">
        <f>Configuracion!$B$3</f>
        <v>18686</v>
      </c>
      <c r="M94">
        <v>22200</v>
      </c>
      <c r="N94" t="str">
        <f t="shared" si="3"/>
        <v>('BIATRIZ','','398733','398733','4092','1','','','monteria-4092','4092','11','18686'),</v>
      </c>
    </row>
    <row r="95" spans="1:14" x14ac:dyDescent="0.25">
      <c r="A95" t="s">
        <v>45</v>
      </c>
      <c r="C95">
        <v>398734</v>
      </c>
      <c r="D95">
        <v>398734</v>
      </c>
      <c r="E95">
        <v>4093</v>
      </c>
      <c r="F95">
        <v>1</v>
      </c>
      <c r="I95" t="str">
        <f>Configuracion!$B$2 &amp;"-" &amp;E95</f>
        <v>monteria-4093</v>
      </c>
      <c r="J95">
        <f t="shared" si="2"/>
        <v>4093</v>
      </c>
      <c r="K95">
        <v>11</v>
      </c>
      <c r="L95">
        <f>Configuracion!$B$3</f>
        <v>18686</v>
      </c>
      <c r="M95">
        <v>22201</v>
      </c>
      <c r="N95" t="str">
        <f t="shared" si="3"/>
        <v>('JHON','','398734','398734','4093','1','','','monteria-4093','4093','11','18686'),</v>
      </c>
    </row>
    <row r="96" spans="1:14" x14ac:dyDescent="0.25">
      <c r="A96" t="s">
        <v>111</v>
      </c>
      <c r="C96">
        <v>3216147140</v>
      </c>
      <c r="D96">
        <v>3216147140</v>
      </c>
      <c r="E96">
        <v>4094</v>
      </c>
      <c r="F96">
        <v>1</v>
      </c>
      <c r="I96" t="str">
        <f>Configuracion!$B$2 &amp;"-" &amp;E96</f>
        <v>monteria-4094</v>
      </c>
      <c r="J96">
        <f t="shared" si="2"/>
        <v>4094</v>
      </c>
      <c r="K96">
        <v>11</v>
      </c>
      <c r="L96">
        <f>Configuracion!$B$3</f>
        <v>18686</v>
      </c>
      <c r="M96">
        <v>22202</v>
      </c>
      <c r="N96" t="str">
        <f t="shared" si="3"/>
        <v>('JEFFRY','','3216147140','3216147140','4094','1','','','monteria-4094','4094','11','18686'),</v>
      </c>
    </row>
    <row r="97" spans="1:14" x14ac:dyDescent="0.25">
      <c r="A97" t="s">
        <v>16</v>
      </c>
      <c r="C97">
        <v>398736</v>
      </c>
      <c r="D97">
        <v>398736</v>
      </c>
      <c r="E97">
        <v>4095</v>
      </c>
      <c r="F97">
        <v>1</v>
      </c>
      <c r="I97" t="str">
        <f>Configuracion!$B$2 &amp;"-" &amp;E97</f>
        <v>monteria-4095</v>
      </c>
      <c r="J97">
        <f t="shared" si="2"/>
        <v>4095</v>
      </c>
      <c r="K97">
        <v>11</v>
      </c>
      <c r="L97">
        <f>Configuracion!$B$3</f>
        <v>18686</v>
      </c>
      <c r="M97">
        <v>22203</v>
      </c>
      <c r="N97" t="str">
        <f t="shared" si="3"/>
        <v>('DANIEL','','398736','398736','4095','1','','','monteria-4095','4095','11','18686'),</v>
      </c>
    </row>
    <row r="98" spans="1:14" x14ac:dyDescent="0.25">
      <c r="A98" t="s">
        <v>244</v>
      </c>
      <c r="C98">
        <v>3002067089</v>
      </c>
      <c r="D98">
        <v>3002067089</v>
      </c>
      <c r="E98">
        <v>4096</v>
      </c>
      <c r="F98">
        <v>1</v>
      </c>
      <c r="I98" t="str">
        <f>Configuracion!$B$2 &amp;"-" &amp;E98</f>
        <v>monteria-4096</v>
      </c>
      <c r="J98">
        <f t="shared" si="2"/>
        <v>4096</v>
      </c>
      <c r="K98">
        <v>11</v>
      </c>
      <c r="L98">
        <f>Configuracion!$B$3</f>
        <v>18686</v>
      </c>
      <c r="M98">
        <v>22204</v>
      </c>
      <c r="N98" t="str">
        <f t="shared" si="3"/>
        <v>('BETTY GALINDO','','3002067089','3002067089','4096','1','','','monteria-4096','4096','11','18686'),</v>
      </c>
    </row>
    <row r="99" spans="1:14" x14ac:dyDescent="0.25">
      <c r="A99" t="s">
        <v>112</v>
      </c>
      <c r="C99">
        <v>3127112884</v>
      </c>
      <c r="D99">
        <v>3127112884</v>
      </c>
      <c r="E99">
        <v>4097</v>
      </c>
      <c r="F99">
        <v>1</v>
      </c>
      <c r="I99" t="str">
        <f>Configuracion!$B$2 &amp;"-" &amp;E99</f>
        <v>monteria-4097</v>
      </c>
      <c r="J99">
        <f t="shared" si="2"/>
        <v>4097</v>
      </c>
      <c r="K99">
        <v>11</v>
      </c>
      <c r="L99">
        <f>Configuracion!$B$3</f>
        <v>18686</v>
      </c>
      <c r="M99">
        <v>22205</v>
      </c>
      <c r="N99" t="str">
        <f t="shared" si="3"/>
        <v>('DORLIDIS MORENO','','3127112884','3127112884','4097','1','','','monteria-4097','4097','11','18686'),</v>
      </c>
    </row>
    <row r="100" spans="1:14" x14ac:dyDescent="0.25">
      <c r="A100" t="s">
        <v>113</v>
      </c>
      <c r="C100">
        <v>398739</v>
      </c>
      <c r="D100">
        <v>398739</v>
      </c>
      <c r="E100">
        <v>4098</v>
      </c>
      <c r="F100">
        <v>1</v>
      </c>
      <c r="I100" t="str">
        <f>Configuracion!$B$2 &amp;"-" &amp;E100</f>
        <v>monteria-4098</v>
      </c>
      <c r="J100">
        <f t="shared" si="2"/>
        <v>4098</v>
      </c>
      <c r="K100">
        <v>11</v>
      </c>
      <c r="L100">
        <f>Configuracion!$B$3</f>
        <v>18686</v>
      </c>
      <c r="M100">
        <v>22206</v>
      </c>
      <c r="N100" t="str">
        <f t="shared" si="3"/>
        <v>('NORMA','','398739','398739','4098','1','','','monteria-4098','4098','11','18686'),</v>
      </c>
    </row>
    <row r="101" spans="1:14" x14ac:dyDescent="0.25">
      <c r="A101" t="s">
        <v>245</v>
      </c>
      <c r="C101">
        <v>398740</v>
      </c>
      <c r="D101">
        <v>398740</v>
      </c>
      <c r="E101">
        <v>4099</v>
      </c>
      <c r="F101">
        <v>1</v>
      </c>
      <c r="I101" t="str">
        <f>Configuracion!$B$2 &amp;"-" &amp;E101</f>
        <v>monteria-4099</v>
      </c>
      <c r="J101">
        <f t="shared" si="2"/>
        <v>4099</v>
      </c>
      <c r="K101">
        <v>11</v>
      </c>
      <c r="L101">
        <f>Configuracion!$B$3</f>
        <v>18686</v>
      </c>
      <c r="M101">
        <v>22207</v>
      </c>
      <c r="N101" t="str">
        <f t="shared" si="3"/>
        <v>('ISRAEL','','398740','398740','4099','1','','','monteria-4099','4099','11','18686'),</v>
      </c>
    </row>
    <row r="102" spans="1:14" x14ac:dyDescent="0.25">
      <c r="A102" t="s">
        <v>246</v>
      </c>
      <c r="C102">
        <v>398741</v>
      </c>
      <c r="D102">
        <v>398741</v>
      </c>
      <c r="E102">
        <v>4100</v>
      </c>
      <c r="F102">
        <v>1</v>
      </c>
      <c r="I102" t="str">
        <f>Configuracion!$B$2 &amp;"-" &amp;E102</f>
        <v>monteria-4100</v>
      </c>
      <c r="J102">
        <f t="shared" si="2"/>
        <v>4100</v>
      </c>
      <c r="K102">
        <v>11</v>
      </c>
      <c r="L102">
        <f>Configuracion!$B$3</f>
        <v>18686</v>
      </c>
      <c r="M102">
        <v>22208</v>
      </c>
      <c r="N102" t="str">
        <f t="shared" si="3"/>
        <v>('ELVIRA','','398741','398741','4100','1','','','monteria-4100','4100','11','18686'),</v>
      </c>
    </row>
    <row r="103" spans="1:14" x14ac:dyDescent="0.25">
      <c r="A103" t="s">
        <v>101</v>
      </c>
      <c r="C103">
        <v>3108290473</v>
      </c>
      <c r="D103">
        <v>3108290473</v>
      </c>
      <c r="E103">
        <v>4101</v>
      </c>
      <c r="F103">
        <v>1</v>
      </c>
      <c r="I103" t="str">
        <f>Configuracion!$B$2 &amp;"-" &amp;E103</f>
        <v>monteria-4101</v>
      </c>
      <c r="J103">
        <f t="shared" si="2"/>
        <v>4101</v>
      </c>
      <c r="K103">
        <v>11</v>
      </c>
      <c r="L103">
        <f>Configuracion!$B$3</f>
        <v>18686</v>
      </c>
      <c r="M103">
        <v>22209</v>
      </c>
      <c r="N103" t="str">
        <f t="shared" si="3"/>
        <v>('KELLY ','','3108290473','3108290473','4101','1','','','monteria-4101','4101','11','18686'),</v>
      </c>
    </row>
    <row r="104" spans="1:14" x14ac:dyDescent="0.25">
      <c r="A104" t="s">
        <v>114</v>
      </c>
      <c r="C104">
        <v>398743</v>
      </c>
      <c r="D104">
        <v>398743</v>
      </c>
      <c r="E104">
        <v>4102</v>
      </c>
      <c r="F104">
        <v>1</v>
      </c>
      <c r="I104" t="str">
        <f>Configuracion!$B$2 &amp;"-" &amp;E104</f>
        <v>monteria-4102</v>
      </c>
      <c r="J104">
        <f t="shared" si="2"/>
        <v>4102</v>
      </c>
      <c r="K104">
        <v>11</v>
      </c>
      <c r="L104">
        <f>Configuracion!$B$3</f>
        <v>18686</v>
      </c>
      <c r="M104">
        <v>22210</v>
      </c>
      <c r="N104" t="str">
        <f t="shared" si="3"/>
        <v>('FRANCESA','','398743','398743','4102','1','','','monteria-4102','4102','11','18686'),</v>
      </c>
    </row>
    <row r="105" spans="1:14" x14ac:dyDescent="0.25">
      <c r="A105" t="s">
        <v>115</v>
      </c>
      <c r="C105">
        <v>398744</v>
      </c>
      <c r="D105">
        <v>398744</v>
      </c>
      <c r="E105">
        <v>4103</v>
      </c>
      <c r="F105">
        <v>1</v>
      </c>
      <c r="I105" t="str">
        <f>Configuracion!$B$2 &amp;"-" &amp;E105</f>
        <v>monteria-4103</v>
      </c>
      <c r="J105">
        <f t="shared" si="2"/>
        <v>4103</v>
      </c>
      <c r="K105">
        <v>11</v>
      </c>
      <c r="L105">
        <f>Configuracion!$B$3</f>
        <v>18686</v>
      </c>
      <c r="M105">
        <v>22211</v>
      </c>
      <c r="N105" t="str">
        <f t="shared" si="3"/>
        <v>('LEONARDO','','398744','398744','4103','1','','','monteria-4103','4103','11','18686'),</v>
      </c>
    </row>
    <row r="106" spans="1:14" x14ac:dyDescent="0.25">
      <c r="A106" t="s">
        <v>31</v>
      </c>
      <c r="C106">
        <v>398745</v>
      </c>
      <c r="D106">
        <v>398745</v>
      </c>
      <c r="E106">
        <v>4104</v>
      </c>
      <c r="F106">
        <v>1</v>
      </c>
      <c r="I106" t="str">
        <f>Configuracion!$B$2 &amp;"-" &amp;E106</f>
        <v>monteria-4104</v>
      </c>
      <c r="J106">
        <f t="shared" si="2"/>
        <v>4104</v>
      </c>
      <c r="K106">
        <v>11</v>
      </c>
      <c r="L106">
        <f>Configuracion!$B$3</f>
        <v>18686</v>
      </c>
      <c r="M106">
        <v>22212</v>
      </c>
      <c r="N106" t="str">
        <f t="shared" si="3"/>
        <v>('JOSEFA','','398745','398745','4104','1','','','monteria-4104','4104','11','18686'),</v>
      </c>
    </row>
    <row r="107" spans="1:14" x14ac:dyDescent="0.25">
      <c r="A107" t="s">
        <v>247</v>
      </c>
      <c r="C107">
        <v>3104498663</v>
      </c>
      <c r="D107">
        <v>3104498663</v>
      </c>
      <c r="E107">
        <v>4105</v>
      </c>
      <c r="F107">
        <v>1</v>
      </c>
      <c r="I107" t="str">
        <f>Configuracion!$B$2 &amp;"-" &amp;E107</f>
        <v>monteria-4105</v>
      </c>
      <c r="J107">
        <f t="shared" si="2"/>
        <v>4105</v>
      </c>
      <c r="K107">
        <v>11</v>
      </c>
      <c r="L107">
        <f>Configuracion!$B$3</f>
        <v>18686</v>
      </c>
      <c r="M107">
        <v>22213</v>
      </c>
      <c r="N107" t="str">
        <f t="shared" si="3"/>
        <v>('ROBERTH','','3104498663','3104498663','4105','1','','','monteria-4105','4105','11','18686'),</v>
      </c>
    </row>
    <row r="108" spans="1:14" x14ac:dyDescent="0.25">
      <c r="A108" t="s">
        <v>116</v>
      </c>
      <c r="C108">
        <v>398747</v>
      </c>
      <c r="D108">
        <v>398747</v>
      </c>
      <c r="E108">
        <v>4106</v>
      </c>
      <c r="F108">
        <v>1</v>
      </c>
      <c r="I108" t="str">
        <f>Configuracion!$B$2 &amp;"-" &amp;E108</f>
        <v>monteria-4106</v>
      </c>
      <c r="J108">
        <f t="shared" si="2"/>
        <v>4106</v>
      </c>
      <c r="K108">
        <v>11</v>
      </c>
      <c r="L108">
        <f>Configuracion!$B$3</f>
        <v>18686</v>
      </c>
      <c r="M108">
        <v>22214</v>
      </c>
      <c r="N108" t="str">
        <f t="shared" si="3"/>
        <v>('MARCOS','','398747','398747','4106','1','','','monteria-4106','4106','11','18686'),</v>
      </c>
    </row>
    <row r="109" spans="1:14" x14ac:dyDescent="0.25">
      <c r="A109" t="s">
        <v>117</v>
      </c>
      <c r="C109">
        <v>3127328406</v>
      </c>
      <c r="D109">
        <v>3127328406</v>
      </c>
      <c r="E109">
        <v>4107</v>
      </c>
      <c r="F109">
        <v>1</v>
      </c>
      <c r="I109" t="str">
        <f>Configuracion!$B$2 &amp;"-" &amp;E109</f>
        <v>monteria-4107</v>
      </c>
      <c r="J109">
        <f t="shared" si="2"/>
        <v>4107</v>
      </c>
      <c r="K109">
        <v>11</v>
      </c>
      <c r="L109">
        <f>Configuracion!$B$3</f>
        <v>18686</v>
      </c>
      <c r="M109">
        <v>22215</v>
      </c>
      <c r="N109" t="str">
        <f t="shared" si="3"/>
        <v>('MILADIS MARTINEZ','','3127328406','3127328406','4107','1','','','monteria-4107','4107','11','18686'),</v>
      </c>
    </row>
    <row r="110" spans="1:14" x14ac:dyDescent="0.25">
      <c r="A110" t="s">
        <v>118</v>
      </c>
      <c r="C110">
        <v>398749</v>
      </c>
      <c r="D110">
        <v>398749</v>
      </c>
      <c r="E110">
        <v>4108</v>
      </c>
      <c r="F110">
        <v>1</v>
      </c>
      <c r="I110" t="str">
        <f>Configuracion!$B$2 &amp;"-" &amp;E110</f>
        <v>monteria-4108</v>
      </c>
      <c r="J110">
        <f t="shared" si="2"/>
        <v>4108</v>
      </c>
      <c r="K110">
        <v>11</v>
      </c>
      <c r="L110">
        <f>Configuracion!$B$3</f>
        <v>18686</v>
      </c>
      <c r="M110">
        <v>22216</v>
      </c>
      <c r="N110" t="str">
        <f t="shared" si="3"/>
        <v>('LAURA ALCALAR','','398749','398749','4108','1','','','monteria-4108','4108','11','18686'),</v>
      </c>
    </row>
    <row r="111" spans="1:14" x14ac:dyDescent="0.25">
      <c r="A111" t="s">
        <v>11</v>
      </c>
      <c r="C111">
        <v>3207999570</v>
      </c>
      <c r="D111">
        <v>3207999570</v>
      </c>
      <c r="E111">
        <v>4109</v>
      </c>
      <c r="F111">
        <v>1</v>
      </c>
      <c r="I111" t="str">
        <f>Configuracion!$B$2 &amp;"-" &amp;E111</f>
        <v>monteria-4109</v>
      </c>
      <c r="J111">
        <f t="shared" si="2"/>
        <v>4109</v>
      </c>
      <c r="K111">
        <v>11</v>
      </c>
      <c r="L111">
        <f>Configuracion!$B$3</f>
        <v>18686</v>
      </c>
      <c r="M111">
        <v>22217</v>
      </c>
      <c r="N111" t="str">
        <f t="shared" si="3"/>
        <v>('YUDIS','','3207999570','3207999570','4109','1','','','monteria-4109','4109','11','18686'),</v>
      </c>
    </row>
    <row r="112" spans="1:14" x14ac:dyDescent="0.25">
      <c r="A112" t="s">
        <v>119</v>
      </c>
      <c r="C112">
        <v>3148188741</v>
      </c>
      <c r="D112">
        <v>3148188741</v>
      </c>
      <c r="E112">
        <v>4110</v>
      </c>
      <c r="F112">
        <v>1</v>
      </c>
      <c r="I112" t="str">
        <f>Configuracion!$B$2 &amp;"-" &amp;E112</f>
        <v>monteria-4110</v>
      </c>
      <c r="J112">
        <f t="shared" si="2"/>
        <v>4110</v>
      </c>
      <c r="K112">
        <v>11</v>
      </c>
      <c r="L112">
        <f>Configuracion!$B$3</f>
        <v>18686</v>
      </c>
      <c r="M112">
        <v>22218</v>
      </c>
      <c r="N112" t="str">
        <f t="shared" si="3"/>
        <v>('MARIA LUNA','','3148188741','3148188741','4110','1','','','monteria-4110','4110','11','18686'),</v>
      </c>
    </row>
    <row r="113" spans="1:14" x14ac:dyDescent="0.25">
      <c r="A113" t="s">
        <v>120</v>
      </c>
      <c r="C113">
        <v>398752</v>
      </c>
      <c r="D113">
        <v>398752</v>
      </c>
      <c r="E113">
        <v>4111</v>
      </c>
      <c r="F113">
        <v>1</v>
      </c>
      <c r="I113" t="str">
        <f>Configuracion!$B$2 &amp;"-" &amp;E113</f>
        <v>monteria-4111</v>
      </c>
      <c r="J113">
        <f t="shared" si="2"/>
        <v>4111</v>
      </c>
      <c r="K113">
        <v>11</v>
      </c>
      <c r="L113">
        <f>Configuracion!$B$3</f>
        <v>18686</v>
      </c>
      <c r="M113">
        <v>22219</v>
      </c>
      <c r="N113" t="str">
        <f t="shared" si="3"/>
        <v>('EDWIN','','398752','398752','4111','1','','','monteria-4111','4111','11','18686'),</v>
      </c>
    </row>
    <row r="114" spans="1:14" x14ac:dyDescent="0.25">
      <c r="A114" t="s">
        <v>42</v>
      </c>
      <c r="C114">
        <v>398753</v>
      </c>
      <c r="D114">
        <v>398753</v>
      </c>
      <c r="E114">
        <v>4112</v>
      </c>
      <c r="F114">
        <v>1</v>
      </c>
      <c r="I114" t="str">
        <f>Configuracion!$B$2 &amp;"-" &amp;E114</f>
        <v>monteria-4112</v>
      </c>
      <c r="J114">
        <f t="shared" si="2"/>
        <v>4112</v>
      </c>
      <c r="K114">
        <v>11</v>
      </c>
      <c r="L114">
        <f>Configuracion!$B$3</f>
        <v>18686</v>
      </c>
      <c r="M114">
        <v>22220</v>
      </c>
      <c r="N114" t="str">
        <f t="shared" si="3"/>
        <v>('JORGE ','','398753','398753','4112','1','','','monteria-4112','4112','11','18686'),</v>
      </c>
    </row>
    <row r="115" spans="1:14" x14ac:dyDescent="0.25">
      <c r="A115" t="s">
        <v>121</v>
      </c>
      <c r="C115">
        <v>3116611718</v>
      </c>
      <c r="D115">
        <v>3116611718</v>
      </c>
      <c r="E115">
        <v>4113</v>
      </c>
      <c r="F115">
        <v>1</v>
      </c>
      <c r="I115" t="str">
        <f>Configuracion!$B$2 &amp;"-" &amp;E115</f>
        <v>monteria-4113</v>
      </c>
      <c r="J115">
        <f t="shared" si="2"/>
        <v>4113</v>
      </c>
      <c r="K115">
        <v>11</v>
      </c>
      <c r="L115">
        <f>Configuracion!$B$3</f>
        <v>18686</v>
      </c>
      <c r="M115">
        <v>22221</v>
      </c>
      <c r="N115" t="str">
        <f t="shared" si="3"/>
        <v>('GLORIA','','3116611718','3116611718','4113','1','','','monteria-4113','4113','11','18686'),</v>
      </c>
    </row>
    <row r="116" spans="1:14" x14ac:dyDescent="0.25">
      <c r="A116" t="s">
        <v>113</v>
      </c>
      <c r="C116">
        <v>398755</v>
      </c>
      <c r="D116">
        <v>398755</v>
      </c>
      <c r="E116">
        <v>4114</v>
      </c>
      <c r="F116">
        <v>1</v>
      </c>
      <c r="I116" t="str">
        <f>Configuracion!$B$2 &amp;"-" &amp;E116</f>
        <v>monteria-4114</v>
      </c>
      <c r="J116">
        <f t="shared" si="2"/>
        <v>4114</v>
      </c>
      <c r="K116">
        <v>11</v>
      </c>
      <c r="L116">
        <f>Configuracion!$B$3</f>
        <v>18686</v>
      </c>
      <c r="M116">
        <v>22222</v>
      </c>
      <c r="N116" t="str">
        <f t="shared" si="3"/>
        <v>('NORMA','','398755','398755','4114','1','','','monteria-4114','4114','11','18686'),</v>
      </c>
    </row>
    <row r="117" spans="1:14" x14ac:dyDescent="0.25">
      <c r="A117" t="s">
        <v>160</v>
      </c>
      <c r="C117">
        <v>3224439034</v>
      </c>
      <c r="D117">
        <v>3224439034</v>
      </c>
      <c r="E117">
        <v>4115</v>
      </c>
      <c r="F117">
        <v>1</v>
      </c>
      <c r="I117" t="str">
        <f>Configuracion!$B$2 &amp;"-" &amp;E117</f>
        <v>monteria-4115</v>
      </c>
      <c r="J117">
        <f t="shared" si="2"/>
        <v>4115</v>
      </c>
      <c r="K117">
        <v>11</v>
      </c>
      <c r="L117">
        <f>Configuracion!$B$3</f>
        <v>18686</v>
      </c>
      <c r="M117">
        <v>22223</v>
      </c>
      <c r="N117" t="str">
        <f t="shared" si="3"/>
        <v>('CAMILA RIVERA','','3224439034','3224439034','4115','1','','','monteria-4115','4115','11','18686'),</v>
      </c>
    </row>
    <row r="118" spans="1:14" x14ac:dyDescent="0.25">
      <c r="A118" t="s">
        <v>248</v>
      </c>
      <c r="C118">
        <v>3105123737</v>
      </c>
      <c r="D118">
        <v>3105123737</v>
      </c>
      <c r="E118">
        <v>4116</v>
      </c>
      <c r="F118">
        <v>1</v>
      </c>
      <c r="I118" t="str">
        <f>Configuracion!$B$2 &amp;"-" &amp;E118</f>
        <v>monteria-4116</v>
      </c>
      <c r="J118">
        <f t="shared" si="2"/>
        <v>4116</v>
      </c>
      <c r="K118">
        <v>11</v>
      </c>
      <c r="L118">
        <f>Configuracion!$B$3</f>
        <v>18686</v>
      </c>
      <c r="M118">
        <v>22224</v>
      </c>
      <c r="N118" t="str">
        <f t="shared" si="3"/>
        <v>('NIRA AVILA','','3105123737','3105123737','4116','1','','','monteria-4116','4116','11','18686'),</v>
      </c>
    </row>
    <row r="119" spans="1:14" x14ac:dyDescent="0.25">
      <c r="A119" t="s">
        <v>69</v>
      </c>
      <c r="C119">
        <v>3117308980</v>
      </c>
      <c r="D119">
        <v>3117308980</v>
      </c>
      <c r="E119">
        <v>4117</v>
      </c>
      <c r="F119">
        <v>1</v>
      </c>
      <c r="I119" t="str">
        <f>Configuracion!$B$2 &amp;"-" &amp;E119</f>
        <v>monteria-4117</v>
      </c>
      <c r="J119">
        <f t="shared" si="2"/>
        <v>4117</v>
      </c>
      <c r="K119">
        <v>11</v>
      </c>
      <c r="L119">
        <f>Configuracion!$B$3</f>
        <v>18686</v>
      </c>
      <c r="M119">
        <v>22225</v>
      </c>
      <c r="N119" t="str">
        <f t="shared" si="3"/>
        <v>('SILVIA','','3117308980','3117308980','4117','1','','','monteria-4117','4117','11','18686'),</v>
      </c>
    </row>
    <row r="120" spans="1:14" x14ac:dyDescent="0.25">
      <c r="A120" t="s">
        <v>93</v>
      </c>
      <c r="C120">
        <v>3104717899</v>
      </c>
      <c r="D120">
        <v>3104717899</v>
      </c>
      <c r="E120">
        <v>4118</v>
      </c>
      <c r="F120">
        <v>1</v>
      </c>
      <c r="I120" t="str">
        <f>Configuracion!$B$2 &amp;"-" &amp;E120</f>
        <v>monteria-4118</v>
      </c>
      <c r="J120">
        <f t="shared" si="2"/>
        <v>4118</v>
      </c>
      <c r="K120">
        <v>11</v>
      </c>
      <c r="L120">
        <f>Configuracion!$B$3</f>
        <v>18686</v>
      </c>
      <c r="M120">
        <v>22226</v>
      </c>
      <c r="N120" t="str">
        <f t="shared" si="3"/>
        <v>('ELISABETH - ISABEL','','3104717899','3104717899','4118','1','','','monteria-4118','4118','11','18686'),</v>
      </c>
    </row>
    <row r="121" spans="1:14" x14ac:dyDescent="0.25">
      <c r="A121" t="s">
        <v>122</v>
      </c>
      <c r="C121">
        <v>3113091350</v>
      </c>
      <c r="D121">
        <v>3113091350</v>
      </c>
      <c r="E121">
        <v>4119</v>
      </c>
      <c r="F121">
        <v>1</v>
      </c>
      <c r="I121" t="str">
        <f>Configuracion!$B$2 &amp;"-" &amp;E121</f>
        <v>monteria-4119</v>
      </c>
      <c r="J121">
        <f t="shared" si="2"/>
        <v>4119</v>
      </c>
      <c r="K121">
        <v>11</v>
      </c>
      <c r="L121">
        <f>Configuracion!$B$3</f>
        <v>18686</v>
      </c>
      <c r="M121">
        <v>22227</v>
      </c>
      <c r="N121" t="str">
        <f t="shared" si="3"/>
        <v>('LEIDY PINEDA','','3113091350','3113091350','4119','1','','','monteria-4119','4119','11','18686'),</v>
      </c>
    </row>
    <row r="122" spans="1:14" x14ac:dyDescent="0.25">
      <c r="A122" t="s">
        <v>72</v>
      </c>
      <c r="C122">
        <v>3133973964</v>
      </c>
      <c r="D122">
        <v>3133973964</v>
      </c>
      <c r="E122">
        <v>4120</v>
      </c>
      <c r="F122">
        <v>1</v>
      </c>
      <c r="I122" t="str">
        <f>Configuracion!$B$2 &amp;"-" &amp;E122</f>
        <v>monteria-4120</v>
      </c>
      <c r="J122">
        <f t="shared" si="2"/>
        <v>4120</v>
      </c>
      <c r="K122">
        <v>11</v>
      </c>
      <c r="L122">
        <f>Configuracion!$B$3</f>
        <v>18686</v>
      </c>
      <c r="M122">
        <v>22228</v>
      </c>
      <c r="N122" t="str">
        <f t="shared" si="3"/>
        <v>('MARLENIS','','3133973964','3133973964','4120','1','','','monteria-4120','4120','11','18686'),</v>
      </c>
    </row>
    <row r="123" spans="1:14" x14ac:dyDescent="0.25">
      <c r="A123" t="s">
        <v>249</v>
      </c>
      <c r="C123">
        <v>3203468206</v>
      </c>
      <c r="D123">
        <v>3203468206</v>
      </c>
      <c r="E123">
        <v>4121</v>
      </c>
      <c r="F123">
        <v>1</v>
      </c>
      <c r="I123" t="str">
        <f>Configuracion!$B$2 &amp;"-" &amp;E123</f>
        <v>monteria-4121</v>
      </c>
      <c r="J123">
        <f t="shared" si="2"/>
        <v>4121</v>
      </c>
      <c r="K123">
        <v>11</v>
      </c>
      <c r="L123">
        <f>Configuracion!$B$3</f>
        <v>18686</v>
      </c>
      <c r="M123">
        <v>22229</v>
      </c>
      <c r="N123" t="str">
        <f t="shared" si="3"/>
        <v>('DINEY','','3203468206','3203468206','4121','1','','','monteria-4121','4121','11','18686'),</v>
      </c>
    </row>
    <row r="124" spans="1:14" x14ac:dyDescent="0.25">
      <c r="A124" t="s">
        <v>68</v>
      </c>
      <c r="C124">
        <v>3045345617</v>
      </c>
      <c r="D124">
        <v>3045345617</v>
      </c>
      <c r="E124">
        <v>4122</v>
      </c>
      <c r="F124">
        <v>1</v>
      </c>
      <c r="I124" t="str">
        <f>Configuracion!$B$2 &amp;"-" &amp;E124</f>
        <v>monteria-4122</v>
      </c>
      <c r="J124">
        <f t="shared" si="2"/>
        <v>4122</v>
      </c>
      <c r="K124">
        <v>11</v>
      </c>
      <c r="L124">
        <f>Configuracion!$B$3</f>
        <v>18686</v>
      </c>
      <c r="M124">
        <v>22230</v>
      </c>
      <c r="N124" t="str">
        <f t="shared" si="3"/>
        <v>('IDALIDES','','3045345617','3045345617','4122','1','','','monteria-4122','4122','11','18686'),</v>
      </c>
    </row>
    <row r="125" spans="1:14" x14ac:dyDescent="0.25">
      <c r="A125" t="s">
        <v>48</v>
      </c>
      <c r="C125">
        <v>3126107960</v>
      </c>
      <c r="D125">
        <v>3126107960</v>
      </c>
      <c r="E125">
        <v>4123</v>
      </c>
      <c r="F125">
        <v>1</v>
      </c>
      <c r="I125" t="str">
        <f>Configuracion!$B$2 &amp;"-" &amp;E125</f>
        <v>monteria-4123</v>
      </c>
      <c r="J125">
        <f t="shared" si="2"/>
        <v>4123</v>
      </c>
      <c r="K125">
        <v>11</v>
      </c>
      <c r="L125">
        <f>Configuracion!$B$3</f>
        <v>18686</v>
      </c>
      <c r="M125">
        <v>22231</v>
      </c>
      <c r="N125" t="str">
        <f t="shared" si="3"/>
        <v>('ADRIANA','','3126107960','3126107960','4123','1','','','monteria-4123','4123','11','18686'),</v>
      </c>
    </row>
    <row r="126" spans="1:14" x14ac:dyDescent="0.25">
      <c r="A126" t="s">
        <v>36</v>
      </c>
      <c r="C126">
        <v>3046755810</v>
      </c>
      <c r="D126">
        <v>3046755810</v>
      </c>
      <c r="E126">
        <v>4124</v>
      </c>
      <c r="F126">
        <v>1</v>
      </c>
      <c r="I126" t="str">
        <f>Configuracion!$B$2 &amp;"-" &amp;E126</f>
        <v>monteria-4124</v>
      </c>
      <c r="J126">
        <f t="shared" si="2"/>
        <v>4124</v>
      </c>
      <c r="K126">
        <v>11</v>
      </c>
      <c r="L126">
        <f>Configuracion!$B$3</f>
        <v>18686</v>
      </c>
      <c r="M126">
        <v>22232</v>
      </c>
      <c r="N126" t="str">
        <f t="shared" si="3"/>
        <v>('VANESSA','','3046755810','3046755810','4124','1','','','monteria-4124','4124','11','18686'),</v>
      </c>
    </row>
    <row r="127" spans="1:14" x14ac:dyDescent="0.25">
      <c r="A127" t="s">
        <v>123</v>
      </c>
      <c r="C127">
        <v>398766</v>
      </c>
      <c r="D127">
        <v>398766</v>
      </c>
      <c r="E127">
        <v>4125</v>
      </c>
      <c r="F127">
        <v>1</v>
      </c>
      <c r="I127" t="str">
        <f>Configuracion!$B$2 &amp;"-" &amp;E127</f>
        <v>monteria-4125</v>
      </c>
      <c r="J127">
        <f t="shared" si="2"/>
        <v>4125</v>
      </c>
      <c r="K127">
        <v>11</v>
      </c>
      <c r="L127">
        <f>Configuracion!$B$3</f>
        <v>18686</v>
      </c>
      <c r="M127">
        <v>22233</v>
      </c>
      <c r="N127" t="str">
        <f t="shared" si="3"/>
        <v>('JHOANA','','398766','398766','4125','1','','','monteria-4125','4125','11','18686'),</v>
      </c>
    </row>
    <row r="128" spans="1:14" x14ac:dyDescent="0.25">
      <c r="A128" t="s">
        <v>18</v>
      </c>
      <c r="C128">
        <v>398767</v>
      </c>
      <c r="D128">
        <v>398767</v>
      </c>
      <c r="E128">
        <v>4126</v>
      </c>
      <c r="F128">
        <v>1</v>
      </c>
      <c r="I128" t="str">
        <f>Configuracion!$B$2 &amp;"-" &amp;E128</f>
        <v>monteria-4126</v>
      </c>
      <c r="J128">
        <f t="shared" si="2"/>
        <v>4126</v>
      </c>
      <c r="K128">
        <v>11</v>
      </c>
      <c r="L128">
        <f>Configuracion!$B$3</f>
        <v>18686</v>
      </c>
      <c r="M128">
        <v>22234</v>
      </c>
      <c r="N128" t="str">
        <f t="shared" si="3"/>
        <v>('LUZ ELENA','','398767','398767','4126','1','','','monteria-4126','4126','11','18686'),</v>
      </c>
    </row>
    <row r="129" spans="1:14" x14ac:dyDescent="0.25">
      <c r="A129" t="s">
        <v>250</v>
      </c>
      <c r="C129">
        <v>398768</v>
      </c>
      <c r="D129">
        <v>398768</v>
      </c>
      <c r="E129">
        <v>4127</v>
      </c>
      <c r="F129">
        <v>1</v>
      </c>
      <c r="I129" t="str">
        <f>Configuracion!$B$2 &amp;"-" &amp;E129</f>
        <v>monteria-4127</v>
      </c>
      <c r="J129">
        <f t="shared" si="2"/>
        <v>4127</v>
      </c>
      <c r="K129">
        <v>11</v>
      </c>
      <c r="L129">
        <f>Configuracion!$B$3</f>
        <v>18686</v>
      </c>
      <c r="M129">
        <v>22235</v>
      </c>
      <c r="N129" t="str">
        <f t="shared" si="3"/>
        <v>('ELIZABETH','','398768','398768','4127','1','','','monteria-4127','4127','11','18686'),</v>
      </c>
    </row>
    <row r="130" spans="1:14" x14ac:dyDescent="0.25">
      <c r="A130" t="s">
        <v>124</v>
      </c>
      <c r="C130">
        <v>3137773595</v>
      </c>
      <c r="D130">
        <v>3137773595</v>
      </c>
      <c r="E130">
        <v>4128</v>
      </c>
      <c r="F130">
        <v>1</v>
      </c>
      <c r="I130" t="str">
        <f>Configuracion!$B$2 &amp;"-" &amp;E130</f>
        <v>monteria-4128</v>
      </c>
      <c r="J130">
        <f t="shared" si="2"/>
        <v>4128</v>
      </c>
      <c r="K130">
        <v>11</v>
      </c>
      <c r="L130">
        <f>Configuracion!$B$3</f>
        <v>18686</v>
      </c>
      <c r="M130">
        <v>22236</v>
      </c>
      <c r="N130" t="str">
        <f t="shared" si="3"/>
        <v>('LUIS BERTEL','','3137773595','3137773595','4128','1','','','monteria-4128','4128','11','18686'),</v>
      </c>
    </row>
    <row r="131" spans="1:14" x14ac:dyDescent="0.25">
      <c r="A131" t="s">
        <v>6</v>
      </c>
      <c r="C131">
        <v>398770</v>
      </c>
      <c r="D131">
        <v>398770</v>
      </c>
      <c r="E131">
        <v>4129</v>
      </c>
      <c r="F131">
        <v>1</v>
      </c>
      <c r="I131" t="str">
        <f>Configuracion!$B$2 &amp;"-" &amp;E131</f>
        <v>monteria-4129</v>
      </c>
      <c r="J131">
        <f t="shared" ref="J131:J194" si="4">E131</f>
        <v>4129</v>
      </c>
      <c r="K131">
        <v>11</v>
      </c>
      <c r="L131">
        <f>Configuracion!$B$3</f>
        <v>18686</v>
      </c>
      <c r="M131">
        <v>22237</v>
      </c>
      <c r="N131" t="str">
        <f t="shared" ref="N131:N194" si="5">"('" &amp; A131&amp; "','" &amp; B131 &amp; "','" &amp;C131 &amp; "','" &amp;D131&amp; "','" &amp;E131&amp; "','" &amp;F131&amp; "','" &amp;G131&amp; "','" &amp;H131&amp; "','" &amp;I131&amp; "','" &amp;J131&amp; "','" &amp;K131&amp; "','" &amp;L131 &amp; "'),"</f>
        <v>('AMPARO','','398770','398770','4129','1','','','monteria-4129','4129','11','18686'),</v>
      </c>
    </row>
    <row r="132" spans="1:14" x14ac:dyDescent="0.25">
      <c r="A132" t="s">
        <v>22</v>
      </c>
      <c r="C132">
        <v>3126317272</v>
      </c>
      <c r="D132">
        <v>3126317272</v>
      </c>
      <c r="E132">
        <v>4130</v>
      </c>
      <c r="F132">
        <v>1</v>
      </c>
      <c r="I132" t="str">
        <f>Configuracion!$B$2 &amp;"-" &amp;E132</f>
        <v>monteria-4130</v>
      </c>
      <c r="J132">
        <f t="shared" si="4"/>
        <v>4130</v>
      </c>
      <c r="K132">
        <v>11</v>
      </c>
      <c r="L132">
        <f>Configuracion!$B$3</f>
        <v>18686</v>
      </c>
      <c r="M132">
        <v>22238</v>
      </c>
      <c r="N132" t="str">
        <f t="shared" si="5"/>
        <v>('JHONY','','3126317272','3126317272','4130','1','','','monteria-4130','4130','11','18686'),</v>
      </c>
    </row>
    <row r="133" spans="1:14" x14ac:dyDescent="0.25">
      <c r="A133" t="s">
        <v>251</v>
      </c>
      <c r="C133">
        <v>3145397266</v>
      </c>
      <c r="D133">
        <v>3145397266</v>
      </c>
      <c r="E133">
        <v>4131</v>
      </c>
      <c r="F133">
        <v>1</v>
      </c>
      <c r="I133" t="str">
        <f>Configuracion!$B$2 &amp;"-" &amp;E133</f>
        <v>monteria-4131</v>
      </c>
      <c r="J133">
        <f t="shared" si="4"/>
        <v>4131</v>
      </c>
      <c r="K133">
        <v>11</v>
      </c>
      <c r="L133">
        <f>Configuracion!$B$3</f>
        <v>18686</v>
      </c>
      <c r="M133">
        <v>22239</v>
      </c>
      <c r="N133" t="str">
        <f t="shared" si="5"/>
        <v>('ARMANDO RUIZ','','3145397266','3145397266','4131','1','','','monteria-4131','4131','11','18686'),</v>
      </c>
    </row>
    <row r="134" spans="1:14" x14ac:dyDescent="0.25">
      <c r="A134" t="s">
        <v>125</v>
      </c>
      <c r="C134">
        <v>398773</v>
      </c>
      <c r="D134">
        <v>398773</v>
      </c>
      <c r="E134">
        <v>4132</v>
      </c>
      <c r="F134">
        <v>1</v>
      </c>
      <c r="I134" t="str">
        <f>Configuracion!$B$2 &amp;"-" &amp;E134</f>
        <v>monteria-4132</v>
      </c>
      <c r="J134">
        <f t="shared" si="4"/>
        <v>4132</v>
      </c>
      <c r="K134">
        <v>11</v>
      </c>
      <c r="L134">
        <f>Configuracion!$B$3</f>
        <v>18686</v>
      </c>
      <c r="M134">
        <v>22240</v>
      </c>
      <c r="N134" t="str">
        <f t="shared" si="5"/>
        <v>('ANA PEDROZA','','398773','398773','4132','1','','','monteria-4132','4132','11','18686'),</v>
      </c>
    </row>
    <row r="135" spans="1:14" x14ac:dyDescent="0.25">
      <c r="A135" t="s">
        <v>252</v>
      </c>
      <c r="C135">
        <v>3135424702</v>
      </c>
      <c r="D135">
        <v>3135424702</v>
      </c>
      <c r="E135">
        <v>4133</v>
      </c>
      <c r="F135">
        <v>1</v>
      </c>
      <c r="I135" t="str">
        <f>Configuracion!$B$2 &amp;"-" &amp;E135</f>
        <v>monteria-4133</v>
      </c>
      <c r="J135">
        <f t="shared" si="4"/>
        <v>4133</v>
      </c>
      <c r="K135">
        <v>11</v>
      </c>
      <c r="L135">
        <f>Configuracion!$B$3</f>
        <v>18686</v>
      </c>
      <c r="M135">
        <v>22241</v>
      </c>
      <c r="N135" t="str">
        <f t="shared" si="5"/>
        <v>('RAFAEL PADILLA','','3135424702','3135424702','4133','1','','','monteria-4133','4133','11','18686'),</v>
      </c>
    </row>
    <row r="136" spans="1:14" x14ac:dyDescent="0.25">
      <c r="A136" t="s">
        <v>126</v>
      </c>
      <c r="C136">
        <v>398775</v>
      </c>
      <c r="D136">
        <v>398775</v>
      </c>
      <c r="E136">
        <v>4134</v>
      </c>
      <c r="F136">
        <v>1</v>
      </c>
      <c r="I136" t="str">
        <f>Configuracion!$B$2 &amp;"-" &amp;E136</f>
        <v>monteria-4134</v>
      </c>
      <c r="J136">
        <f t="shared" si="4"/>
        <v>4134</v>
      </c>
      <c r="K136">
        <v>11</v>
      </c>
      <c r="L136">
        <f>Configuracion!$B$3</f>
        <v>18686</v>
      </c>
      <c r="M136">
        <v>22242</v>
      </c>
      <c r="N136" t="str">
        <f t="shared" si="5"/>
        <v>('ALEXAMIR','','398775','398775','4134','1','','','monteria-4134','4134','11','18686'),</v>
      </c>
    </row>
    <row r="137" spans="1:14" x14ac:dyDescent="0.25">
      <c r="A137" t="s">
        <v>253</v>
      </c>
      <c r="C137">
        <v>3207694550</v>
      </c>
      <c r="D137">
        <v>3207694550</v>
      </c>
      <c r="E137">
        <v>4135</v>
      </c>
      <c r="F137">
        <v>1</v>
      </c>
      <c r="I137" t="str">
        <f>Configuracion!$B$2 &amp;"-" &amp;E137</f>
        <v>monteria-4135</v>
      </c>
      <c r="J137">
        <f t="shared" si="4"/>
        <v>4135</v>
      </c>
      <c r="K137">
        <v>11</v>
      </c>
      <c r="L137">
        <f>Configuracion!$B$3</f>
        <v>18686</v>
      </c>
      <c r="M137">
        <v>22243</v>
      </c>
      <c r="N137" t="str">
        <f t="shared" si="5"/>
        <v>('BERSAIDA','','3207694550','3207694550','4135','1','','','monteria-4135','4135','11','18686'),</v>
      </c>
    </row>
    <row r="138" spans="1:14" x14ac:dyDescent="0.25">
      <c r="A138" t="s">
        <v>127</v>
      </c>
      <c r="C138">
        <v>398777</v>
      </c>
      <c r="D138">
        <v>398777</v>
      </c>
      <c r="E138">
        <v>4136</v>
      </c>
      <c r="F138">
        <v>1</v>
      </c>
      <c r="I138" t="str">
        <f>Configuracion!$B$2 &amp;"-" &amp;E138</f>
        <v>monteria-4136</v>
      </c>
      <c r="J138">
        <f t="shared" si="4"/>
        <v>4136</v>
      </c>
      <c r="K138">
        <v>11</v>
      </c>
      <c r="L138">
        <f>Configuracion!$B$3</f>
        <v>18686</v>
      </c>
      <c r="M138">
        <v>22244</v>
      </c>
      <c r="N138" t="str">
        <f t="shared" si="5"/>
        <v>('MARISOL','','398777','398777','4136','1','','','monteria-4136','4136','11','18686'),</v>
      </c>
    </row>
    <row r="139" spans="1:14" x14ac:dyDescent="0.25">
      <c r="A139" t="s">
        <v>128</v>
      </c>
      <c r="C139">
        <v>398778</v>
      </c>
      <c r="D139">
        <v>398778</v>
      </c>
      <c r="E139">
        <v>4137</v>
      </c>
      <c r="F139">
        <v>1</v>
      </c>
      <c r="I139" t="str">
        <f>Configuracion!$B$2 &amp;"-" &amp;E139</f>
        <v>monteria-4137</v>
      </c>
      <c r="J139">
        <f t="shared" si="4"/>
        <v>4137</v>
      </c>
      <c r="K139">
        <v>11</v>
      </c>
      <c r="L139">
        <f>Configuracion!$B$3</f>
        <v>18686</v>
      </c>
      <c r="M139">
        <v>22245</v>
      </c>
      <c r="N139" t="str">
        <f t="shared" si="5"/>
        <v>('NIDIA','','398778','398778','4137','1','','','monteria-4137','4137','11','18686'),</v>
      </c>
    </row>
    <row r="140" spans="1:14" x14ac:dyDescent="0.25">
      <c r="A140" t="s">
        <v>129</v>
      </c>
      <c r="C140">
        <v>398779</v>
      </c>
      <c r="D140">
        <v>398779</v>
      </c>
      <c r="E140">
        <v>4138</v>
      </c>
      <c r="F140">
        <v>1</v>
      </c>
      <c r="I140" t="str">
        <f>Configuracion!$B$2 &amp;"-" &amp;E140</f>
        <v>monteria-4138</v>
      </c>
      <c r="J140">
        <f t="shared" si="4"/>
        <v>4138</v>
      </c>
      <c r="K140">
        <v>11</v>
      </c>
      <c r="L140">
        <f>Configuracion!$B$3</f>
        <v>18686</v>
      </c>
      <c r="M140">
        <v>22246</v>
      </c>
      <c r="N140" t="str">
        <f t="shared" si="5"/>
        <v>('YADIS','','398779','398779','4138','1','','','monteria-4138','4138','11','18686'),</v>
      </c>
    </row>
    <row r="141" spans="1:14" x14ac:dyDescent="0.25">
      <c r="A141" t="s">
        <v>130</v>
      </c>
      <c r="C141">
        <v>398780</v>
      </c>
      <c r="D141">
        <v>398780</v>
      </c>
      <c r="E141">
        <v>4139</v>
      </c>
      <c r="F141">
        <v>1</v>
      </c>
      <c r="I141" t="str">
        <f>Configuracion!$B$2 &amp;"-" &amp;E141</f>
        <v>monteria-4139</v>
      </c>
      <c r="J141">
        <f t="shared" si="4"/>
        <v>4139</v>
      </c>
      <c r="K141">
        <v>11</v>
      </c>
      <c r="L141">
        <f>Configuracion!$B$3</f>
        <v>18686</v>
      </c>
      <c r="M141">
        <v>22247</v>
      </c>
      <c r="N141" t="str">
        <f t="shared" si="5"/>
        <v>('LORENA','','398780','398780','4139','1','','','monteria-4139','4139','11','18686'),</v>
      </c>
    </row>
    <row r="142" spans="1:14" x14ac:dyDescent="0.25">
      <c r="A142" t="s">
        <v>72</v>
      </c>
      <c r="C142">
        <v>398781</v>
      </c>
      <c r="D142">
        <v>398781</v>
      </c>
      <c r="E142">
        <v>4140</v>
      </c>
      <c r="F142">
        <v>1</v>
      </c>
      <c r="I142" t="str">
        <f>Configuracion!$B$2 &amp;"-" &amp;E142</f>
        <v>monteria-4140</v>
      </c>
      <c r="J142">
        <f t="shared" si="4"/>
        <v>4140</v>
      </c>
      <c r="K142">
        <v>11</v>
      </c>
      <c r="L142">
        <f>Configuracion!$B$3</f>
        <v>18686</v>
      </c>
      <c r="M142">
        <v>22248</v>
      </c>
      <c r="N142" t="str">
        <f t="shared" si="5"/>
        <v>('MARLENIS','','398781','398781','4140','1','','','monteria-4140','4140','11','18686'),</v>
      </c>
    </row>
    <row r="143" spans="1:14" x14ac:dyDescent="0.25">
      <c r="A143" t="s">
        <v>254</v>
      </c>
      <c r="C143">
        <v>398782</v>
      </c>
      <c r="D143">
        <v>398782</v>
      </c>
      <c r="E143">
        <v>4141</v>
      </c>
      <c r="F143">
        <v>1</v>
      </c>
      <c r="I143" t="str">
        <f>Configuracion!$B$2 &amp;"-" &amp;E143</f>
        <v>monteria-4141</v>
      </c>
      <c r="J143">
        <f t="shared" si="4"/>
        <v>4141</v>
      </c>
      <c r="K143">
        <v>11</v>
      </c>
      <c r="L143">
        <f>Configuracion!$B$3</f>
        <v>18686</v>
      </c>
      <c r="M143">
        <v>22249</v>
      </c>
      <c r="N143" t="str">
        <f t="shared" si="5"/>
        <v>('MELANI','','398782','398782','4141','1','','','monteria-4141','4141','11','18686'),</v>
      </c>
    </row>
    <row r="144" spans="1:14" x14ac:dyDescent="0.25">
      <c r="A144" t="s">
        <v>131</v>
      </c>
      <c r="C144">
        <v>3207241279</v>
      </c>
      <c r="D144">
        <v>3207241279</v>
      </c>
      <c r="E144">
        <v>4142</v>
      </c>
      <c r="F144">
        <v>1</v>
      </c>
      <c r="I144" t="str">
        <f>Configuracion!$B$2 &amp;"-" &amp;E144</f>
        <v>monteria-4142</v>
      </c>
      <c r="J144">
        <f t="shared" si="4"/>
        <v>4142</v>
      </c>
      <c r="K144">
        <v>11</v>
      </c>
      <c r="L144">
        <f>Configuracion!$B$3</f>
        <v>18686</v>
      </c>
      <c r="M144">
        <v>22250</v>
      </c>
      <c r="N144" t="str">
        <f t="shared" si="5"/>
        <v>('YEISON','','3207241279','3207241279','4142','1','','','monteria-4142','4142','11','18686'),</v>
      </c>
    </row>
    <row r="145" spans="1:14" x14ac:dyDescent="0.25">
      <c r="A145" t="s">
        <v>110</v>
      </c>
      <c r="C145">
        <v>3107971714</v>
      </c>
      <c r="D145">
        <v>3107971714</v>
      </c>
      <c r="E145">
        <v>4143</v>
      </c>
      <c r="F145">
        <v>1</v>
      </c>
      <c r="I145" t="str">
        <f>Configuracion!$B$2 &amp;"-" &amp;E145</f>
        <v>monteria-4143</v>
      </c>
      <c r="J145">
        <f t="shared" si="4"/>
        <v>4143</v>
      </c>
      <c r="K145">
        <v>11</v>
      </c>
      <c r="L145">
        <f>Configuracion!$B$3</f>
        <v>18686</v>
      </c>
      <c r="M145">
        <v>22251</v>
      </c>
      <c r="N145" t="str">
        <f t="shared" si="5"/>
        <v>('PATRICIA','','3107971714','3107971714','4143','1','','','monteria-4143','4143','11','18686'),</v>
      </c>
    </row>
    <row r="146" spans="1:14" x14ac:dyDescent="0.25">
      <c r="A146" t="s">
        <v>132</v>
      </c>
      <c r="C146">
        <v>398785</v>
      </c>
      <c r="D146">
        <v>398785</v>
      </c>
      <c r="E146">
        <v>4144</v>
      </c>
      <c r="F146">
        <v>1</v>
      </c>
      <c r="I146" t="str">
        <f>Configuracion!$B$2 &amp;"-" &amp;E146</f>
        <v>monteria-4144</v>
      </c>
      <c r="J146">
        <f t="shared" si="4"/>
        <v>4144</v>
      </c>
      <c r="K146">
        <v>11</v>
      </c>
      <c r="L146">
        <f>Configuracion!$B$3</f>
        <v>18686</v>
      </c>
      <c r="M146">
        <v>22252</v>
      </c>
      <c r="N146" t="str">
        <f t="shared" si="5"/>
        <v>('ENILSA','','398785','398785','4144','1','','','monteria-4144','4144','11','18686'),</v>
      </c>
    </row>
    <row r="147" spans="1:14" x14ac:dyDescent="0.25">
      <c r="A147" t="s">
        <v>128</v>
      </c>
      <c r="C147">
        <v>398786</v>
      </c>
      <c r="D147">
        <v>398786</v>
      </c>
      <c r="E147">
        <v>4145</v>
      </c>
      <c r="F147">
        <v>1</v>
      </c>
      <c r="I147" t="str">
        <f>Configuracion!$B$2 &amp;"-" &amp;E147</f>
        <v>monteria-4145</v>
      </c>
      <c r="J147">
        <f t="shared" si="4"/>
        <v>4145</v>
      </c>
      <c r="K147">
        <v>11</v>
      </c>
      <c r="L147">
        <f>Configuracion!$B$3</f>
        <v>18686</v>
      </c>
      <c r="M147">
        <v>22253</v>
      </c>
      <c r="N147" t="str">
        <f t="shared" si="5"/>
        <v>('NIDIA','','398786','398786','4145','1','','','monteria-4145','4145','11','18686'),</v>
      </c>
    </row>
    <row r="148" spans="1:14" x14ac:dyDescent="0.25">
      <c r="A148" t="s">
        <v>255</v>
      </c>
      <c r="C148">
        <v>398787</v>
      </c>
      <c r="D148">
        <v>398787</v>
      </c>
      <c r="E148">
        <v>4146</v>
      </c>
      <c r="F148">
        <v>1</v>
      </c>
      <c r="I148" t="str">
        <f>Configuracion!$B$2 &amp;"-" &amp;E148</f>
        <v>monteria-4146</v>
      </c>
      <c r="J148">
        <f t="shared" si="4"/>
        <v>4146</v>
      </c>
      <c r="K148">
        <v>11</v>
      </c>
      <c r="L148">
        <f>Configuracion!$B$3</f>
        <v>18686</v>
      </c>
      <c r="M148">
        <v>22254</v>
      </c>
      <c r="N148" t="str">
        <f t="shared" si="5"/>
        <v>('KEIDY','','398787','398787','4146','1','','','monteria-4146','4146','11','18686'),</v>
      </c>
    </row>
    <row r="149" spans="1:14" x14ac:dyDescent="0.25">
      <c r="A149" t="s">
        <v>133</v>
      </c>
      <c r="C149">
        <v>398788</v>
      </c>
      <c r="D149">
        <v>398788</v>
      </c>
      <c r="E149">
        <v>4147</v>
      </c>
      <c r="F149">
        <v>1</v>
      </c>
      <c r="I149" t="str">
        <f>Configuracion!$B$2 &amp;"-" &amp;E149</f>
        <v>monteria-4147</v>
      </c>
      <c r="J149">
        <f t="shared" si="4"/>
        <v>4147</v>
      </c>
      <c r="K149">
        <v>11</v>
      </c>
      <c r="L149">
        <f>Configuracion!$B$3</f>
        <v>18686</v>
      </c>
      <c r="M149">
        <v>22255</v>
      </c>
      <c r="N149" t="str">
        <f t="shared" si="5"/>
        <v>('ARMANDO','','398788','398788','4147','1','','','monteria-4147','4147','11','18686'),</v>
      </c>
    </row>
    <row r="150" spans="1:14" x14ac:dyDescent="0.25">
      <c r="A150" t="s">
        <v>256</v>
      </c>
      <c r="C150">
        <v>3052824581</v>
      </c>
      <c r="D150">
        <v>3052824581</v>
      </c>
      <c r="E150">
        <v>4148</v>
      </c>
      <c r="F150">
        <v>1</v>
      </c>
      <c r="I150" t="str">
        <f>Configuracion!$B$2 &amp;"-" &amp;E150</f>
        <v>monteria-4148</v>
      </c>
      <c r="J150">
        <f t="shared" si="4"/>
        <v>4148</v>
      </c>
      <c r="K150">
        <v>11</v>
      </c>
      <c r="L150">
        <f>Configuracion!$B$3</f>
        <v>18686</v>
      </c>
      <c r="M150">
        <v>22256</v>
      </c>
      <c r="N150" t="str">
        <f t="shared" si="5"/>
        <v>('ANYEI LAZA','','3052824581','3052824581','4148','1','','','monteria-4148','4148','11','18686'),</v>
      </c>
    </row>
    <row r="151" spans="1:14" x14ac:dyDescent="0.25">
      <c r="A151" t="s">
        <v>134</v>
      </c>
      <c r="C151">
        <v>3234270614</v>
      </c>
      <c r="D151">
        <v>3234270614</v>
      </c>
      <c r="E151">
        <v>4149</v>
      </c>
      <c r="F151">
        <v>1</v>
      </c>
      <c r="I151" t="str">
        <f>Configuracion!$B$2 &amp;"-" &amp;E151</f>
        <v>monteria-4149</v>
      </c>
      <c r="J151">
        <f t="shared" si="4"/>
        <v>4149</v>
      </c>
      <c r="K151">
        <v>11</v>
      </c>
      <c r="L151">
        <f>Configuracion!$B$3</f>
        <v>18686</v>
      </c>
      <c r="M151">
        <v>22257</v>
      </c>
      <c r="N151" t="str">
        <f t="shared" si="5"/>
        <v>('OMAIRA','','3234270614','3234270614','4149','1','','','monteria-4149','4149','11','18686'),</v>
      </c>
    </row>
    <row r="152" spans="1:14" x14ac:dyDescent="0.25">
      <c r="A152" t="s">
        <v>49</v>
      </c>
      <c r="C152">
        <v>398791</v>
      </c>
      <c r="D152">
        <v>398791</v>
      </c>
      <c r="E152">
        <v>4150</v>
      </c>
      <c r="F152">
        <v>1</v>
      </c>
      <c r="I152" t="str">
        <f>Configuracion!$B$2 &amp;"-" &amp;E152</f>
        <v>monteria-4150</v>
      </c>
      <c r="J152">
        <f t="shared" si="4"/>
        <v>4150</v>
      </c>
      <c r="K152">
        <v>11</v>
      </c>
      <c r="L152">
        <f>Configuracion!$B$3</f>
        <v>18686</v>
      </c>
      <c r="M152">
        <v>22258</v>
      </c>
      <c r="N152" t="str">
        <f t="shared" si="5"/>
        <v>('MARTHA','','398791','398791','4150','1','','','monteria-4150','4150','11','18686'),</v>
      </c>
    </row>
    <row r="153" spans="1:14" x14ac:dyDescent="0.25">
      <c r="A153" t="s">
        <v>41</v>
      </c>
      <c r="C153">
        <v>3147496587</v>
      </c>
      <c r="D153">
        <v>3147496587</v>
      </c>
      <c r="E153">
        <v>4151</v>
      </c>
      <c r="F153">
        <v>1</v>
      </c>
      <c r="I153" t="str">
        <f>Configuracion!$B$2 &amp;"-" &amp;E153</f>
        <v>monteria-4151</v>
      </c>
      <c r="J153">
        <f t="shared" si="4"/>
        <v>4151</v>
      </c>
      <c r="K153">
        <v>11</v>
      </c>
      <c r="L153">
        <f>Configuracion!$B$3</f>
        <v>18686</v>
      </c>
      <c r="M153">
        <v>22259</v>
      </c>
      <c r="N153" t="str">
        <f t="shared" si="5"/>
        <v>('JAIRO','','3147496587','3147496587','4151','1','','','monteria-4151','4151','11','18686'),</v>
      </c>
    </row>
    <row r="154" spans="1:14" x14ac:dyDescent="0.25">
      <c r="A154" t="s">
        <v>47</v>
      </c>
      <c r="C154">
        <v>398793</v>
      </c>
      <c r="D154">
        <v>398793</v>
      </c>
      <c r="E154">
        <v>4152</v>
      </c>
      <c r="F154">
        <v>1</v>
      </c>
      <c r="I154" t="str">
        <f>Configuracion!$B$2 &amp;"-" &amp;E154</f>
        <v>monteria-4152</v>
      </c>
      <c r="J154">
        <f t="shared" si="4"/>
        <v>4152</v>
      </c>
      <c r="K154">
        <v>11</v>
      </c>
      <c r="L154">
        <f>Configuracion!$B$3</f>
        <v>18686</v>
      </c>
      <c r="M154">
        <v>22260</v>
      </c>
      <c r="N154" t="str">
        <f t="shared" si="5"/>
        <v>('LA ABUELA','','398793','398793','4152','1','','','monteria-4152','4152','11','18686'),</v>
      </c>
    </row>
    <row r="155" spans="1:14" x14ac:dyDescent="0.25">
      <c r="A155" t="s">
        <v>135</v>
      </c>
      <c r="C155">
        <v>398794</v>
      </c>
      <c r="D155">
        <v>398794</v>
      </c>
      <c r="E155">
        <v>4153</v>
      </c>
      <c r="F155">
        <v>1</v>
      </c>
      <c r="I155" t="str">
        <f>Configuracion!$B$2 &amp;"-" &amp;E155</f>
        <v>monteria-4153</v>
      </c>
      <c r="J155">
        <f t="shared" si="4"/>
        <v>4153</v>
      </c>
      <c r="K155">
        <v>11</v>
      </c>
      <c r="L155">
        <f>Configuracion!$B$3</f>
        <v>18686</v>
      </c>
      <c r="M155">
        <v>22261</v>
      </c>
      <c r="N155" t="str">
        <f t="shared" si="5"/>
        <v>('JANE','','398794','398794','4153','1','','','monteria-4153','4153','11','18686'),</v>
      </c>
    </row>
    <row r="156" spans="1:14" x14ac:dyDescent="0.25">
      <c r="A156" t="s">
        <v>257</v>
      </c>
      <c r="C156">
        <v>3246050526</v>
      </c>
      <c r="D156">
        <v>3246050526</v>
      </c>
      <c r="E156">
        <v>4154</v>
      </c>
      <c r="F156">
        <v>1</v>
      </c>
      <c r="I156" t="str">
        <f>Configuracion!$B$2 &amp;"-" &amp;E156</f>
        <v>monteria-4154</v>
      </c>
      <c r="J156">
        <f t="shared" si="4"/>
        <v>4154</v>
      </c>
      <c r="K156">
        <v>11</v>
      </c>
      <c r="L156">
        <f>Configuracion!$B$3</f>
        <v>18686</v>
      </c>
      <c r="M156">
        <v>22262</v>
      </c>
      <c r="N156" t="str">
        <f t="shared" si="5"/>
        <v>('JAVIER ','','3246050526','3246050526','4154','1','','','monteria-4154','4154','11','18686'),</v>
      </c>
    </row>
    <row r="157" spans="1:14" x14ac:dyDescent="0.25">
      <c r="A157" t="s">
        <v>28</v>
      </c>
      <c r="C157">
        <v>398796</v>
      </c>
      <c r="D157">
        <v>398796</v>
      </c>
      <c r="E157">
        <v>4155</v>
      </c>
      <c r="F157">
        <v>1</v>
      </c>
      <c r="I157" t="str">
        <f>Configuracion!$B$2 &amp;"-" &amp;E157</f>
        <v>monteria-4155</v>
      </c>
      <c r="J157">
        <f t="shared" si="4"/>
        <v>4155</v>
      </c>
      <c r="K157">
        <v>11</v>
      </c>
      <c r="L157">
        <f>Configuracion!$B$3</f>
        <v>18686</v>
      </c>
      <c r="M157">
        <v>22263</v>
      </c>
      <c r="N157" t="str">
        <f t="shared" si="5"/>
        <v>('JUAN','','398796','398796','4155','1','','','monteria-4155','4155','11','18686'),</v>
      </c>
    </row>
    <row r="158" spans="1:14" x14ac:dyDescent="0.25">
      <c r="A158" t="s">
        <v>34</v>
      </c>
      <c r="C158">
        <v>398797</v>
      </c>
      <c r="D158">
        <v>398797</v>
      </c>
      <c r="E158">
        <v>4156</v>
      </c>
      <c r="F158">
        <v>1</v>
      </c>
      <c r="I158" t="str">
        <f>Configuracion!$B$2 &amp;"-" &amp;E158</f>
        <v>monteria-4156</v>
      </c>
      <c r="J158">
        <f t="shared" si="4"/>
        <v>4156</v>
      </c>
      <c r="K158">
        <v>11</v>
      </c>
      <c r="L158">
        <f>Configuracion!$B$3</f>
        <v>18686</v>
      </c>
      <c r="M158">
        <v>22264</v>
      </c>
      <c r="N158" t="str">
        <f t="shared" si="5"/>
        <v>('LUIS HERNANDEZ','','398797','398797','4156','1','','','monteria-4156','4156','11','18686'),</v>
      </c>
    </row>
    <row r="159" spans="1:14" x14ac:dyDescent="0.25">
      <c r="A159" t="s">
        <v>37</v>
      </c>
      <c r="C159">
        <v>3108371642</v>
      </c>
      <c r="D159">
        <v>3108371642</v>
      </c>
      <c r="E159">
        <v>4157</v>
      </c>
      <c r="F159">
        <v>1</v>
      </c>
      <c r="I159" t="str">
        <f>Configuracion!$B$2 &amp;"-" &amp;E159</f>
        <v>monteria-4157</v>
      </c>
      <c r="J159">
        <f t="shared" si="4"/>
        <v>4157</v>
      </c>
      <c r="K159">
        <v>11</v>
      </c>
      <c r="L159">
        <f>Configuracion!$B$3</f>
        <v>18686</v>
      </c>
      <c r="M159">
        <v>22265</v>
      </c>
      <c r="N159" t="str">
        <f t="shared" si="5"/>
        <v>('MIGUEL','','3108371642','3108371642','4157','1','','','monteria-4157','4157','11','18686'),</v>
      </c>
    </row>
    <row r="160" spans="1:14" x14ac:dyDescent="0.25">
      <c r="A160" t="s">
        <v>136</v>
      </c>
      <c r="C160">
        <v>398799</v>
      </c>
      <c r="D160">
        <v>398799</v>
      </c>
      <c r="E160">
        <v>4158</v>
      </c>
      <c r="F160">
        <v>1</v>
      </c>
      <c r="I160" t="str">
        <f>Configuracion!$B$2 &amp;"-" &amp;E160</f>
        <v>monteria-4158</v>
      </c>
      <c r="J160">
        <f t="shared" si="4"/>
        <v>4158</v>
      </c>
      <c r="K160">
        <v>11</v>
      </c>
      <c r="L160">
        <f>Configuracion!$B$3</f>
        <v>18686</v>
      </c>
      <c r="M160">
        <v>22266</v>
      </c>
      <c r="N160" t="str">
        <f t="shared" si="5"/>
        <v>('YESMY','','398799','398799','4158','1','','','monteria-4158','4158','11','18686'),</v>
      </c>
    </row>
    <row r="161" spans="1:14" x14ac:dyDescent="0.25">
      <c r="A161" t="s">
        <v>18</v>
      </c>
      <c r="C161">
        <v>3113159145</v>
      </c>
      <c r="D161">
        <v>3113159145</v>
      </c>
      <c r="E161">
        <v>4159</v>
      </c>
      <c r="F161">
        <v>1</v>
      </c>
      <c r="I161" t="str">
        <f>Configuracion!$B$2 &amp;"-" &amp;E161</f>
        <v>monteria-4159</v>
      </c>
      <c r="J161">
        <f t="shared" si="4"/>
        <v>4159</v>
      </c>
      <c r="K161">
        <v>11</v>
      </c>
      <c r="L161">
        <f>Configuracion!$B$3</f>
        <v>18686</v>
      </c>
      <c r="M161">
        <v>22267</v>
      </c>
      <c r="N161" t="str">
        <f t="shared" si="5"/>
        <v>('LUZ ELENA','','3113159145','3113159145','4159','1','','','monteria-4159','4159','11','18686'),</v>
      </c>
    </row>
    <row r="162" spans="1:14" x14ac:dyDescent="0.25">
      <c r="A162" t="s">
        <v>137</v>
      </c>
      <c r="C162">
        <v>3003347722</v>
      </c>
      <c r="D162">
        <v>3003347722</v>
      </c>
      <c r="E162">
        <v>4160</v>
      </c>
      <c r="F162">
        <v>1</v>
      </c>
      <c r="I162" t="str">
        <f>Configuracion!$B$2 &amp;"-" &amp;E162</f>
        <v>monteria-4160</v>
      </c>
      <c r="J162">
        <f t="shared" si="4"/>
        <v>4160</v>
      </c>
      <c r="K162">
        <v>11</v>
      </c>
      <c r="L162">
        <f>Configuracion!$B$3</f>
        <v>18686</v>
      </c>
      <c r="M162">
        <v>22268</v>
      </c>
      <c r="N162" t="str">
        <f t="shared" si="5"/>
        <v>('YESID','','3003347722','3003347722','4160','1','','','monteria-4160','4160','11','18686'),</v>
      </c>
    </row>
    <row r="163" spans="1:14" x14ac:dyDescent="0.25">
      <c r="A163" t="s">
        <v>39</v>
      </c>
      <c r="C163">
        <v>398802</v>
      </c>
      <c r="D163">
        <v>398802</v>
      </c>
      <c r="E163">
        <v>4161</v>
      </c>
      <c r="F163">
        <v>1</v>
      </c>
      <c r="I163" t="str">
        <f>Configuracion!$B$2 &amp;"-" &amp;E163</f>
        <v>monteria-4161</v>
      </c>
      <c r="J163">
        <f t="shared" si="4"/>
        <v>4161</v>
      </c>
      <c r="K163">
        <v>11</v>
      </c>
      <c r="L163">
        <f>Configuracion!$B$3</f>
        <v>18686</v>
      </c>
      <c r="M163">
        <v>22269</v>
      </c>
      <c r="N163" t="str">
        <f t="shared" si="5"/>
        <v>('LINEY','','398802','398802','4161','1','','','monteria-4161','4161','11','18686'),</v>
      </c>
    </row>
    <row r="164" spans="1:14" x14ac:dyDescent="0.25">
      <c r="A164" t="s">
        <v>7</v>
      </c>
      <c r="C164">
        <v>398803</v>
      </c>
      <c r="D164">
        <v>398803</v>
      </c>
      <c r="E164">
        <v>4162</v>
      </c>
      <c r="F164">
        <v>1</v>
      </c>
      <c r="I164" t="str">
        <f>Configuracion!$B$2 &amp;"-" &amp;E164</f>
        <v>monteria-4162</v>
      </c>
      <c r="J164">
        <f t="shared" si="4"/>
        <v>4162</v>
      </c>
      <c r="K164">
        <v>11</v>
      </c>
      <c r="L164">
        <f>Configuracion!$B$3</f>
        <v>18686</v>
      </c>
      <c r="M164">
        <v>22270</v>
      </c>
      <c r="N164" t="str">
        <f t="shared" si="5"/>
        <v>('KEILA','','398803','398803','4162','1','','','monteria-4162','4162','11','18686'),</v>
      </c>
    </row>
    <row r="165" spans="1:14" x14ac:dyDescent="0.25">
      <c r="A165" t="s">
        <v>139</v>
      </c>
      <c r="C165">
        <v>398804</v>
      </c>
      <c r="D165">
        <v>398804</v>
      </c>
      <c r="E165">
        <v>4163</v>
      </c>
      <c r="F165">
        <v>1</v>
      </c>
      <c r="I165" t="str">
        <f>Configuracion!$B$2 &amp;"-" &amp;E165</f>
        <v>monteria-4163</v>
      </c>
      <c r="J165">
        <f t="shared" si="4"/>
        <v>4163</v>
      </c>
      <c r="K165">
        <v>11</v>
      </c>
      <c r="L165">
        <f>Configuracion!$B$3</f>
        <v>18686</v>
      </c>
      <c r="M165">
        <v>22271</v>
      </c>
      <c r="N165" t="str">
        <f t="shared" si="5"/>
        <v>('ROSIRIS','','398804','398804','4163','1','','','monteria-4163','4163','11','18686'),</v>
      </c>
    </row>
    <row r="166" spans="1:14" x14ac:dyDescent="0.25">
      <c r="A166" t="s">
        <v>140</v>
      </c>
      <c r="C166">
        <v>398805</v>
      </c>
      <c r="D166">
        <v>398805</v>
      </c>
      <c r="E166">
        <v>4164</v>
      </c>
      <c r="F166">
        <v>1</v>
      </c>
      <c r="I166" t="str">
        <f>Configuracion!$B$2 &amp;"-" &amp;E166</f>
        <v>monteria-4164</v>
      </c>
      <c r="J166">
        <f t="shared" si="4"/>
        <v>4164</v>
      </c>
      <c r="K166">
        <v>11</v>
      </c>
      <c r="L166">
        <f>Configuracion!$B$3</f>
        <v>18686</v>
      </c>
      <c r="M166">
        <v>22272</v>
      </c>
      <c r="N166" t="str">
        <f t="shared" si="5"/>
        <v>('NELLY PADILLA','','398805','398805','4164','1','','','monteria-4164','4164','11','18686'),</v>
      </c>
    </row>
    <row r="167" spans="1:14" x14ac:dyDescent="0.25">
      <c r="A167" t="s">
        <v>138</v>
      </c>
      <c r="C167">
        <v>3003152496</v>
      </c>
      <c r="D167">
        <v>3003152496</v>
      </c>
      <c r="E167">
        <v>4165</v>
      </c>
      <c r="F167">
        <v>1</v>
      </c>
      <c r="I167" t="str">
        <f>Configuracion!$B$2 &amp;"-" &amp;E167</f>
        <v>monteria-4165</v>
      </c>
      <c r="J167">
        <f t="shared" si="4"/>
        <v>4165</v>
      </c>
      <c r="K167">
        <v>11</v>
      </c>
      <c r="L167">
        <f>Configuracion!$B$3</f>
        <v>18686</v>
      </c>
      <c r="M167">
        <v>22273</v>
      </c>
      <c r="N167" t="str">
        <f t="shared" si="5"/>
        <v>('VALENTINA','','3003152496','3003152496','4165','1','','','monteria-4165','4165','11','18686'),</v>
      </c>
    </row>
    <row r="168" spans="1:14" x14ac:dyDescent="0.25">
      <c r="A168" t="s">
        <v>4</v>
      </c>
      <c r="C168">
        <v>398807</v>
      </c>
      <c r="D168">
        <v>398807</v>
      </c>
      <c r="E168">
        <v>4166</v>
      </c>
      <c r="F168">
        <v>1</v>
      </c>
      <c r="I168" t="str">
        <f>Configuracion!$B$2 &amp;"-" &amp;E168</f>
        <v>monteria-4166</v>
      </c>
      <c r="J168">
        <f t="shared" si="4"/>
        <v>4166</v>
      </c>
      <c r="K168">
        <v>11</v>
      </c>
      <c r="L168">
        <f>Configuracion!$B$3</f>
        <v>18686</v>
      </c>
      <c r="M168">
        <v>22274</v>
      </c>
      <c r="N168" t="str">
        <f t="shared" si="5"/>
        <v>('ANDREA','','398807','398807','4166','1','','','monteria-4166','4166','11','18686'),</v>
      </c>
    </row>
    <row r="169" spans="1:14" x14ac:dyDescent="0.25">
      <c r="A169" t="s">
        <v>18</v>
      </c>
      <c r="C169">
        <v>398808</v>
      </c>
      <c r="D169">
        <v>398808</v>
      </c>
      <c r="E169">
        <v>4167</v>
      </c>
      <c r="F169">
        <v>1</v>
      </c>
      <c r="I169" t="str">
        <f>Configuracion!$B$2 &amp;"-" &amp;E169</f>
        <v>monteria-4167</v>
      </c>
      <c r="J169">
        <f t="shared" si="4"/>
        <v>4167</v>
      </c>
      <c r="K169">
        <v>11</v>
      </c>
      <c r="L169">
        <f>Configuracion!$B$3</f>
        <v>18686</v>
      </c>
      <c r="M169">
        <v>22275</v>
      </c>
      <c r="N169" t="str">
        <f t="shared" si="5"/>
        <v>('LUZ ELENA','','398808','398808','4167','1','','','monteria-4167','4167','11','18686'),</v>
      </c>
    </row>
    <row r="170" spans="1:14" x14ac:dyDescent="0.25">
      <c r="A170" t="s">
        <v>141</v>
      </c>
      <c r="C170">
        <v>398809</v>
      </c>
      <c r="D170">
        <v>398809</v>
      </c>
      <c r="E170">
        <v>4168</v>
      </c>
      <c r="F170">
        <v>1</v>
      </c>
      <c r="I170" t="str">
        <f>Configuracion!$B$2 &amp;"-" &amp;E170</f>
        <v>monteria-4168</v>
      </c>
      <c r="J170">
        <f t="shared" si="4"/>
        <v>4168</v>
      </c>
      <c r="K170">
        <v>11</v>
      </c>
      <c r="L170">
        <f>Configuracion!$B$3</f>
        <v>18686</v>
      </c>
      <c r="M170">
        <v>22276</v>
      </c>
      <c r="N170" t="str">
        <f t="shared" si="5"/>
        <v>('HERNAN ','','398809','398809','4168','1','','','monteria-4168','4168','11','18686'),</v>
      </c>
    </row>
    <row r="171" spans="1:14" x14ac:dyDescent="0.25">
      <c r="A171" t="s">
        <v>258</v>
      </c>
      <c r="C171">
        <v>3017007529</v>
      </c>
      <c r="D171">
        <v>3017007529</v>
      </c>
      <c r="E171">
        <v>4169</v>
      </c>
      <c r="F171">
        <v>1</v>
      </c>
      <c r="I171" t="str">
        <f>Configuracion!$B$2 &amp;"-" &amp;E171</f>
        <v>monteria-4169</v>
      </c>
      <c r="J171">
        <f t="shared" si="4"/>
        <v>4169</v>
      </c>
      <c r="K171">
        <v>11</v>
      </c>
      <c r="L171">
        <f>Configuracion!$B$3</f>
        <v>18686</v>
      </c>
      <c r="M171">
        <v>22277</v>
      </c>
      <c r="N171" t="str">
        <f t="shared" si="5"/>
        <v>('EVER GUTIERREZ','','3017007529','3017007529','4169','1','','','monteria-4169','4169','11','18686'),</v>
      </c>
    </row>
    <row r="172" spans="1:14" x14ac:dyDescent="0.25">
      <c r="A172" t="s">
        <v>259</v>
      </c>
      <c r="C172">
        <v>398811</v>
      </c>
      <c r="D172">
        <v>398811</v>
      </c>
      <c r="E172">
        <v>4170</v>
      </c>
      <c r="F172">
        <v>1</v>
      </c>
      <c r="I172" t="str">
        <f>Configuracion!$B$2 &amp;"-" &amp;E172</f>
        <v>monteria-4170</v>
      </c>
      <c r="J172">
        <f t="shared" si="4"/>
        <v>4170</v>
      </c>
      <c r="K172">
        <v>11</v>
      </c>
      <c r="L172">
        <f>Configuracion!$B$3</f>
        <v>18686</v>
      </c>
      <c r="M172">
        <v>22278</v>
      </c>
      <c r="N172" t="str">
        <f t="shared" si="5"/>
        <v>('JOANIS  SAENZ','','398811','398811','4170','1','','','monteria-4170','4170','11','18686'),</v>
      </c>
    </row>
    <row r="173" spans="1:14" x14ac:dyDescent="0.25">
      <c r="A173" t="s">
        <v>260</v>
      </c>
      <c r="C173">
        <v>3002718392</v>
      </c>
      <c r="D173">
        <v>3002718392</v>
      </c>
      <c r="E173">
        <v>4171</v>
      </c>
      <c r="F173">
        <v>1</v>
      </c>
      <c r="I173" t="str">
        <f>Configuracion!$B$2 &amp;"-" &amp;E173</f>
        <v>monteria-4171</v>
      </c>
      <c r="J173">
        <f t="shared" si="4"/>
        <v>4171</v>
      </c>
      <c r="K173">
        <v>11</v>
      </c>
      <c r="L173">
        <f>Configuracion!$B$3</f>
        <v>18686</v>
      </c>
      <c r="M173">
        <v>22279</v>
      </c>
      <c r="N173" t="str">
        <f t="shared" si="5"/>
        <v>('LLAPOLO','','3002718392','3002718392','4171','1','','','monteria-4171','4171','11','18686'),</v>
      </c>
    </row>
    <row r="174" spans="1:14" x14ac:dyDescent="0.25">
      <c r="A174" t="s">
        <v>129</v>
      </c>
      <c r="C174">
        <v>398813</v>
      </c>
      <c r="D174">
        <v>398813</v>
      </c>
      <c r="E174">
        <v>4172</v>
      </c>
      <c r="F174">
        <v>1</v>
      </c>
      <c r="I174" t="str">
        <f>Configuracion!$B$2 &amp;"-" &amp;E174</f>
        <v>monteria-4172</v>
      </c>
      <c r="J174">
        <f t="shared" si="4"/>
        <v>4172</v>
      </c>
      <c r="K174">
        <v>11</v>
      </c>
      <c r="L174">
        <f>Configuracion!$B$3</f>
        <v>18686</v>
      </c>
      <c r="M174">
        <v>22280</v>
      </c>
      <c r="N174" t="str">
        <f t="shared" si="5"/>
        <v>('YADIS','','398813','398813','4172','1','','','monteria-4172','4172','11','18686'),</v>
      </c>
    </row>
    <row r="175" spans="1:14" x14ac:dyDescent="0.25">
      <c r="A175" t="s">
        <v>261</v>
      </c>
      <c r="C175">
        <v>3114300647</v>
      </c>
      <c r="D175">
        <v>3114300647</v>
      </c>
      <c r="E175">
        <v>4173</v>
      </c>
      <c r="F175">
        <v>1</v>
      </c>
      <c r="I175" t="str">
        <f>Configuracion!$B$2 &amp;"-" &amp;E175</f>
        <v>monteria-4173</v>
      </c>
      <c r="J175">
        <f t="shared" si="4"/>
        <v>4173</v>
      </c>
      <c r="K175">
        <v>11</v>
      </c>
      <c r="L175">
        <f>Configuracion!$B$3</f>
        <v>18686</v>
      </c>
      <c r="M175">
        <v>22281</v>
      </c>
      <c r="N175" t="str">
        <f t="shared" si="5"/>
        <v>('KENDRY ALVAREZ','','3114300647','3114300647','4173','1','','','monteria-4173','4173','11','18686'),</v>
      </c>
    </row>
    <row r="176" spans="1:14" x14ac:dyDescent="0.25">
      <c r="A176" t="s">
        <v>262</v>
      </c>
      <c r="C176">
        <v>3136216093</v>
      </c>
      <c r="D176">
        <v>3136216093</v>
      </c>
      <c r="E176">
        <v>4174</v>
      </c>
      <c r="F176">
        <v>1</v>
      </c>
      <c r="I176" t="str">
        <f>Configuracion!$B$2 &amp;"-" &amp;E176</f>
        <v>monteria-4174</v>
      </c>
      <c r="J176">
        <f t="shared" si="4"/>
        <v>4174</v>
      </c>
      <c r="K176">
        <v>11</v>
      </c>
      <c r="L176">
        <f>Configuracion!$B$3</f>
        <v>18686</v>
      </c>
      <c r="M176">
        <v>22282</v>
      </c>
      <c r="N176" t="str">
        <f t="shared" si="5"/>
        <v>('YULECIM ','','3136216093','3136216093','4174','1','','','monteria-4174','4174','11','18686'),</v>
      </c>
    </row>
    <row r="177" spans="1:14" x14ac:dyDescent="0.25">
      <c r="A177" t="s">
        <v>19</v>
      </c>
      <c r="C177">
        <v>3007218381</v>
      </c>
      <c r="D177">
        <v>3007218381</v>
      </c>
      <c r="E177">
        <v>4175</v>
      </c>
      <c r="F177">
        <v>1</v>
      </c>
      <c r="I177" t="str">
        <f>Configuracion!$B$2 &amp;"-" &amp;E177</f>
        <v>monteria-4175</v>
      </c>
      <c r="J177">
        <f t="shared" si="4"/>
        <v>4175</v>
      </c>
      <c r="K177">
        <v>11</v>
      </c>
      <c r="L177">
        <f>Configuracion!$B$3</f>
        <v>18686</v>
      </c>
      <c r="M177">
        <v>22283</v>
      </c>
      <c r="N177" t="str">
        <f t="shared" si="5"/>
        <v>('DAYANA','','3007218381','3007218381','4175','1','','','monteria-4175','4175','11','18686'),</v>
      </c>
    </row>
    <row r="178" spans="1:14" x14ac:dyDescent="0.25">
      <c r="A178" t="s">
        <v>17</v>
      </c>
      <c r="C178">
        <v>3215900811</v>
      </c>
      <c r="D178">
        <v>3215900811</v>
      </c>
      <c r="E178">
        <v>4176</v>
      </c>
      <c r="F178">
        <v>1</v>
      </c>
      <c r="I178" t="str">
        <f>Configuracion!$B$2 &amp;"-" &amp;E178</f>
        <v>monteria-4176</v>
      </c>
      <c r="J178">
        <f t="shared" si="4"/>
        <v>4176</v>
      </c>
      <c r="K178">
        <v>11</v>
      </c>
      <c r="L178">
        <f>Configuracion!$B$3</f>
        <v>18686</v>
      </c>
      <c r="M178">
        <v>22284</v>
      </c>
      <c r="N178" t="str">
        <f t="shared" si="5"/>
        <v>('ISABEL','','3215900811','3215900811','4176','1','','','monteria-4176','4176','11','18686'),</v>
      </c>
    </row>
    <row r="179" spans="1:14" x14ac:dyDescent="0.25">
      <c r="A179" t="s">
        <v>44</v>
      </c>
      <c r="C179">
        <v>398818</v>
      </c>
      <c r="D179">
        <v>398818</v>
      </c>
      <c r="E179">
        <v>4177</v>
      </c>
      <c r="F179">
        <v>1</v>
      </c>
      <c r="I179" t="str">
        <f>Configuracion!$B$2 &amp;"-" &amp;E179</f>
        <v>monteria-4177</v>
      </c>
      <c r="J179">
        <f t="shared" si="4"/>
        <v>4177</v>
      </c>
      <c r="K179">
        <v>11</v>
      </c>
      <c r="L179">
        <f>Configuracion!$B$3</f>
        <v>18686</v>
      </c>
      <c r="M179">
        <v>22285</v>
      </c>
      <c r="N179" t="str">
        <f t="shared" si="5"/>
        <v>('ANGELICA','','398818','398818','4177','1','','','monteria-4177','4177','11','18686'),</v>
      </c>
    </row>
    <row r="180" spans="1:14" x14ac:dyDescent="0.25">
      <c r="A180" t="s">
        <v>142</v>
      </c>
      <c r="C180">
        <v>3215243142</v>
      </c>
      <c r="D180">
        <v>3215243142</v>
      </c>
      <c r="E180">
        <v>4178</v>
      </c>
      <c r="F180">
        <v>1</v>
      </c>
      <c r="I180" t="str">
        <f>Configuracion!$B$2 &amp;"-" &amp;E180</f>
        <v>monteria-4178</v>
      </c>
      <c r="J180">
        <f t="shared" si="4"/>
        <v>4178</v>
      </c>
      <c r="K180">
        <v>11</v>
      </c>
      <c r="L180">
        <f>Configuracion!$B$3</f>
        <v>18686</v>
      </c>
      <c r="M180">
        <v>22286</v>
      </c>
      <c r="N180" t="str">
        <f t="shared" si="5"/>
        <v>('MARLON','','3215243142','3215243142','4178','1','','','monteria-4178','4178','11','18686'),</v>
      </c>
    </row>
    <row r="181" spans="1:14" x14ac:dyDescent="0.25">
      <c r="A181" t="s">
        <v>263</v>
      </c>
      <c r="C181">
        <v>3122728897</v>
      </c>
      <c r="D181">
        <v>3122728897</v>
      </c>
      <c r="E181">
        <v>4179</v>
      </c>
      <c r="F181">
        <v>1</v>
      </c>
      <c r="I181" t="str">
        <f>Configuracion!$B$2 &amp;"-" &amp;E181</f>
        <v>monteria-4179</v>
      </c>
      <c r="J181">
        <f t="shared" si="4"/>
        <v>4179</v>
      </c>
      <c r="K181">
        <v>11</v>
      </c>
      <c r="L181">
        <f>Configuracion!$B$3</f>
        <v>18686</v>
      </c>
      <c r="M181">
        <v>22287</v>
      </c>
      <c r="N181" t="str">
        <f t="shared" si="5"/>
        <v>('MARA O LINA','','3122728897','3122728897','4179','1','','','monteria-4179','4179','11','18686'),</v>
      </c>
    </row>
    <row r="182" spans="1:14" x14ac:dyDescent="0.25">
      <c r="A182" t="s">
        <v>264</v>
      </c>
      <c r="C182">
        <v>3206690614</v>
      </c>
      <c r="D182">
        <v>3206690614</v>
      </c>
      <c r="E182">
        <v>4180</v>
      </c>
      <c r="F182">
        <v>1</v>
      </c>
      <c r="I182" t="str">
        <f>Configuracion!$B$2 &amp;"-" &amp;E182</f>
        <v>monteria-4180</v>
      </c>
      <c r="J182">
        <f t="shared" si="4"/>
        <v>4180</v>
      </c>
      <c r="K182">
        <v>11</v>
      </c>
      <c r="L182">
        <f>Configuracion!$B$3</f>
        <v>18686</v>
      </c>
      <c r="M182">
        <v>22288</v>
      </c>
      <c r="N182" t="str">
        <f t="shared" si="5"/>
        <v>('MARCO COGOLLO','','3206690614','3206690614','4180','1','','','monteria-4180','4180','11','18686'),</v>
      </c>
    </row>
    <row r="183" spans="1:14" x14ac:dyDescent="0.25">
      <c r="A183" t="s">
        <v>265</v>
      </c>
      <c r="C183">
        <v>398822</v>
      </c>
      <c r="D183">
        <v>398822</v>
      </c>
      <c r="E183">
        <v>4181</v>
      </c>
      <c r="F183">
        <v>1</v>
      </c>
      <c r="I183" t="str">
        <f>Configuracion!$B$2 &amp;"-" &amp;E183</f>
        <v>monteria-4181</v>
      </c>
      <c r="J183">
        <f t="shared" si="4"/>
        <v>4181</v>
      </c>
      <c r="K183">
        <v>11</v>
      </c>
      <c r="L183">
        <f>Configuracion!$B$3</f>
        <v>18686</v>
      </c>
      <c r="M183">
        <v>22289</v>
      </c>
      <c r="N183" t="str">
        <f t="shared" si="5"/>
        <v>('JAIME BOLIVAR ','','398822','398822','4181','1','','','monteria-4181','4181','11','18686'),</v>
      </c>
    </row>
    <row r="184" spans="1:14" x14ac:dyDescent="0.25">
      <c r="A184" t="s">
        <v>21</v>
      </c>
      <c r="C184">
        <v>3205374174</v>
      </c>
      <c r="D184">
        <v>3205374174</v>
      </c>
      <c r="E184">
        <v>4182</v>
      </c>
      <c r="F184">
        <v>1</v>
      </c>
      <c r="I184" t="str">
        <f>Configuracion!$B$2 &amp;"-" &amp;E184</f>
        <v>monteria-4182</v>
      </c>
      <c r="J184">
        <f t="shared" si="4"/>
        <v>4182</v>
      </c>
      <c r="K184">
        <v>11</v>
      </c>
      <c r="L184">
        <f>Configuracion!$B$3</f>
        <v>18686</v>
      </c>
      <c r="M184">
        <v>22290</v>
      </c>
      <c r="N184" t="str">
        <f t="shared" si="5"/>
        <v>('YAIR','','3205374174','3205374174','4182','1','','','monteria-4182','4182','11','18686'),</v>
      </c>
    </row>
    <row r="185" spans="1:14" x14ac:dyDescent="0.25">
      <c r="A185" t="s">
        <v>27</v>
      </c>
      <c r="C185">
        <v>3014360522</v>
      </c>
      <c r="D185">
        <v>3014360522</v>
      </c>
      <c r="E185">
        <v>4183</v>
      </c>
      <c r="F185">
        <v>1</v>
      </c>
      <c r="I185" t="str">
        <f>Configuracion!$B$2 &amp;"-" &amp;E185</f>
        <v>monteria-4183</v>
      </c>
      <c r="J185">
        <f t="shared" si="4"/>
        <v>4183</v>
      </c>
      <c r="K185">
        <v>11</v>
      </c>
      <c r="L185">
        <f>Configuracion!$B$3</f>
        <v>18686</v>
      </c>
      <c r="M185">
        <v>22291</v>
      </c>
      <c r="N185" t="str">
        <f t="shared" si="5"/>
        <v>('CARMEN','','3014360522','3014360522','4183','1','','','monteria-4183','4183','11','18686'),</v>
      </c>
    </row>
    <row r="186" spans="1:14" x14ac:dyDescent="0.25">
      <c r="A186" t="s">
        <v>266</v>
      </c>
      <c r="C186">
        <v>3024587258</v>
      </c>
      <c r="D186">
        <v>3024587258</v>
      </c>
      <c r="E186">
        <v>4184</v>
      </c>
      <c r="F186">
        <v>1</v>
      </c>
      <c r="I186" t="str">
        <f>Configuracion!$B$2 &amp;"-" &amp;E186</f>
        <v>monteria-4184</v>
      </c>
      <c r="J186">
        <f t="shared" si="4"/>
        <v>4184</v>
      </c>
      <c r="K186">
        <v>11</v>
      </c>
      <c r="L186">
        <f>Configuracion!$B$3</f>
        <v>18686</v>
      </c>
      <c r="M186">
        <v>22292</v>
      </c>
      <c r="N186" t="str">
        <f t="shared" si="5"/>
        <v>('SHEILA MARQUEZ','','3024587258','3024587258','4184','1','','','monteria-4184','4184','11','18686'),</v>
      </c>
    </row>
    <row r="187" spans="1:14" x14ac:dyDescent="0.25">
      <c r="A187" t="s">
        <v>267</v>
      </c>
      <c r="C187">
        <v>398826</v>
      </c>
      <c r="D187">
        <v>398826</v>
      </c>
      <c r="E187">
        <v>4185</v>
      </c>
      <c r="F187">
        <v>1</v>
      </c>
      <c r="I187" t="str">
        <f>Configuracion!$B$2 &amp;"-" &amp;E187</f>
        <v>monteria-4185</v>
      </c>
      <c r="J187">
        <f t="shared" si="4"/>
        <v>4185</v>
      </c>
      <c r="K187">
        <v>11</v>
      </c>
      <c r="L187">
        <f>Configuracion!$B$3</f>
        <v>18686</v>
      </c>
      <c r="M187">
        <v>22293</v>
      </c>
      <c r="N187" t="str">
        <f t="shared" si="5"/>
        <v>('MARIA  CLARA','','398826','398826','4185','1','','','monteria-4185','4185','11','18686'),</v>
      </c>
    </row>
    <row r="188" spans="1:14" x14ac:dyDescent="0.25">
      <c r="A188" t="s">
        <v>268</v>
      </c>
      <c r="C188">
        <v>3002605358</v>
      </c>
      <c r="D188">
        <v>3002605358</v>
      </c>
      <c r="E188">
        <v>4186</v>
      </c>
      <c r="F188">
        <v>1</v>
      </c>
      <c r="I188" t="str">
        <f>Configuracion!$B$2 &amp;"-" &amp;E188</f>
        <v>monteria-4186</v>
      </c>
      <c r="J188">
        <f t="shared" si="4"/>
        <v>4186</v>
      </c>
      <c r="K188">
        <v>11</v>
      </c>
      <c r="L188">
        <f>Configuracion!$B$3</f>
        <v>18686</v>
      </c>
      <c r="M188">
        <v>22294</v>
      </c>
      <c r="N188" t="str">
        <f t="shared" si="5"/>
        <v>('REINEL','','3002605358','3002605358','4186','1','','','monteria-4186','4186','11','18686'),</v>
      </c>
    </row>
    <row r="189" spans="1:14" x14ac:dyDescent="0.25">
      <c r="A189" t="s">
        <v>143</v>
      </c>
      <c r="C189">
        <v>3243011425</v>
      </c>
      <c r="D189">
        <v>3243011425</v>
      </c>
      <c r="E189">
        <v>4187</v>
      </c>
      <c r="F189">
        <v>1</v>
      </c>
      <c r="I189" t="str">
        <f>Configuracion!$B$2 &amp;"-" &amp;E189</f>
        <v>monteria-4187</v>
      </c>
      <c r="J189">
        <f t="shared" si="4"/>
        <v>4187</v>
      </c>
      <c r="K189">
        <v>11</v>
      </c>
      <c r="L189">
        <f>Configuracion!$B$3</f>
        <v>18686</v>
      </c>
      <c r="M189">
        <v>22295</v>
      </c>
      <c r="N189" t="str">
        <f t="shared" si="5"/>
        <v>('DAIRO LUIS VARGAS','','3243011425','3243011425','4187','1','','','monteria-4187','4187','11','18686'),</v>
      </c>
    </row>
    <row r="190" spans="1:14" x14ac:dyDescent="0.25">
      <c r="A190" t="s">
        <v>269</v>
      </c>
      <c r="C190">
        <v>3234021417</v>
      </c>
      <c r="D190">
        <v>3234021417</v>
      </c>
      <c r="E190">
        <v>4188</v>
      </c>
      <c r="F190">
        <v>1</v>
      </c>
      <c r="I190" t="str">
        <f>Configuracion!$B$2 &amp;"-" &amp;E190</f>
        <v>monteria-4188</v>
      </c>
      <c r="J190">
        <f t="shared" si="4"/>
        <v>4188</v>
      </c>
      <c r="K190">
        <v>11</v>
      </c>
      <c r="L190">
        <f>Configuracion!$B$3</f>
        <v>18686</v>
      </c>
      <c r="M190">
        <v>22296</v>
      </c>
      <c r="N190" t="str">
        <f t="shared" si="5"/>
        <v>('FRANKLIM','','3234021417','3234021417','4188','1','','','monteria-4188','4188','11','18686'),</v>
      </c>
    </row>
    <row r="191" spans="1:14" x14ac:dyDescent="0.25">
      <c r="A191" t="s">
        <v>144</v>
      </c>
      <c r="C191">
        <v>398830</v>
      </c>
      <c r="D191">
        <v>398830</v>
      </c>
      <c r="E191">
        <v>4189</v>
      </c>
      <c r="F191">
        <v>1</v>
      </c>
      <c r="I191" t="str">
        <f>Configuracion!$B$2 &amp;"-" &amp;E191</f>
        <v>monteria-4189</v>
      </c>
      <c r="J191">
        <f t="shared" si="4"/>
        <v>4189</v>
      </c>
      <c r="K191">
        <v>11</v>
      </c>
      <c r="L191">
        <f>Configuracion!$B$3</f>
        <v>18686</v>
      </c>
      <c r="M191">
        <v>22297</v>
      </c>
      <c r="N191" t="str">
        <f t="shared" si="5"/>
        <v>('CARMEN BURGOS','','398830','398830','4189','1','','','monteria-4189','4189','11','18686'),</v>
      </c>
    </row>
    <row r="192" spans="1:14" x14ac:dyDescent="0.25">
      <c r="A192" t="s">
        <v>8</v>
      </c>
      <c r="C192">
        <v>398831</v>
      </c>
      <c r="D192">
        <v>398831</v>
      </c>
      <c r="E192">
        <v>4190</v>
      </c>
      <c r="F192">
        <v>1</v>
      </c>
      <c r="I192" t="str">
        <f>Configuracion!$B$2 &amp;"-" &amp;E192</f>
        <v>monteria-4190</v>
      </c>
      <c r="J192">
        <f t="shared" si="4"/>
        <v>4190</v>
      </c>
      <c r="K192">
        <v>11</v>
      </c>
      <c r="L192">
        <f>Configuracion!$B$3</f>
        <v>18686</v>
      </c>
      <c r="M192">
        <v>22298</v>
      </c>
      <c r="N192" t="str">
        <f t="shared" si="5"/>
        <v>('MARIA','','398831','398831','4190','1','','','monteria-4190','4190','11','18686'),</v>
      </c>
    </row>
    <row r="193" spans="1:14" x14ac:dyDescent="0.25">
      <c r="A193" t="s">
        <v>33</v>
      </c>
      <c r="C193">
        <v>3100542620</v>
      </c>
      <c r="D193">
        <v>3100542620</v>
      </c>
      <c r="E193">
        <v>4191</v>
      </c>
      <c r="F193">
        <v>1</v>
      </c>
      <c r="I193" t="str">
        <f>Configuracion!$B$2 &amp;"-" &amp;E193</f>
        <v>monteria-4191</v>
      </c>
      <c r="J193">
        <f t="shared" si="4"/>
        <v>4191</v>
      </c>
      <c r="K193">
        <v>11</v>
      </c>
      <c r="L193">
        <f>Configuracion!$B$3</f>
        <v>18686</v>
      </c>
      <c r="M193">
        <v>22299</v>
      </c>
      <c r="N193" t="str">
        <f t="shared" si="5"/>
        <v>('DANIELA MARTINEZ','','3100542620','3100542620','4191','1','','','monteria-4191','4191','11','18686'),</v>
      </c>
    </row>
    <row r="194" spans="1:14" x14ac:dyDescent="0.25">
      <c r="A194" t="s">
        <v>270</v>
      </c>
      <c r="C194">
        <v>398833</v>
      </c>
      <c r="D194">
        <v>398833</v>
      </c>
      <c r="E194">
        <v>4192</v>
      </c>
      <c r="F194">
        <v>1</v>
      </c>
      <c r="I194" t="str">
        <f>Configuracion!$B$2 &amp;"-" &amp;E194</f>
        <v>monteria-4192</v>
      </c>
      <c r="J194">
        <f t="shared" si="4"/>
        <v>4192</v>
      </c>
      <c r="K194">
        <v>11</v>
      </c>
      <c r="L194">
        <f>Configuracion!$B$3</f>
        <v>18686</v>
      </c>
      <c r="M194">
        <v>22300</v>
      </c>
      <c r="N194" t="str">
        <f t="shared" si="5"/>
        <v>('SEÑORA  TEREZA','','398833','398833','4192','1','','','monteria-4192','4192','11','18686'),</v>
      </c>
    </row>
    <row r="195" spans="1:14" x14ac:dyDescent="0.25">
      <c r="A195" t="s">
        <v>30</v>
      </c>
      <c r="C195">
        <v>398834</v>
      </c>
      <c r="D195">
        <v>398834</v>
      </c>
      <c r="E195">
        <v>4193</v>
      </c>
      <c r="F195">
        <v>1</v>
      </c>
      <c r="I195" t="str">
        <f>Configuracion!$B$2 &amp;"-" &amp;E195</f>
        <v>monteria-4193</v>
      </c>
      <c r="J195">
        <f t="shared" ref="J195:J258" si="6">E195</f>
        <v>4193</v>
      </c>
      <c r="K195">
        <v>11</v>
      </c>
      <c r="L195">
        <f>Configuracion!$B$3</f>
        <v>18686</v>
      </c>
      <c r="M195">
        <v>22301</v>
      </c>
      <c r="N195" t="str">
        <f t="shared" ref="N195:N258" si="7">"('" &amp; A195&amp; "','" &amp; B195 &amp; "','" &amp;C195 &amp; "','" &amp;D195&amp; "','" &amp;E195&amp; "','" &amp;F195&amp; "','" &amp;G195&amp; "','" &amp;H195&amp; "','" &amp;I195&amp; "','" &amp;J195&amp; "','" &amp;K195&amp; "','" &amp;L195 &amp; "'),"</f>
        <v>('ELIDA','','398834','398834','4193','1','','','monteria-4193','4193','11','18686'),</v>
      </c>
    </row>
    <row r="196" spans="1:14" x14ac:dyDescent="0.25">
      <c r="A196" t="s">
        <v>271</v>
      </c>
      <c r="C196">
        <v>398835</v>
      </c>
      <c r="D196">
        <v>398835</v>
      </c>
      <c r="E196">
        <v>4194</v>
      </c>
      <c r="F196">
        <v>1</v>
      </c>
      <c r="I196" t="str">
        <f>Configuracion!$B$2 &amp;"-" &amp;E196</f>
        <v>monteria-4194</v>
      </c>
      <c r="J196">
        <f t="shared" si="6"/>
        <v>4194</v>
      </c>
      <c r="K196">
        <v>11</v>
      </c>
      <c r="L196">
        <f>Configuracion!$B$3</f>
        <v>18686</v>
      </c>
      <c r="M196">
        <v>22302</v>
      </c>
      <c r="N196" t="str">
        <f t="shared" si="7"/>
        <v>('LUIS YEPES','','398835','398835','4194','1','','','monteria-4194','4194','11','18686'),</v>
      </c>
    </row>
    <row r="197" spans="1:14" x14ac:dyDescent="0.25">
      <c r="A197" t="s">
        <v>272</v>
      </c>
      <c r="C197">
        <v>398836</v>
      </c>
      <c r="D197">
        <v>398836</v>
      </c>
      <c r="E197">
        <v>4195</v>
      </c>
      <c r="F197">
        <v>1</v>
      </c>
      <c r="I197" t="str">
        <f>Configuracion!$B$2 &amp;"-" &amp;E197</f>
        <v>monteria-4195</v>
      </c>
      <c r="J197">
        <f t="shared" si="6"/>
        <v>4195</v>
      </c>
      <c r="K197">
        <v>11</v>
      </c>
      <c r="L197">
        <f>Configuracion!$B$3</f>
        <v>18686</v>
      </c>
      <c r="M197">
        <v>22303</v>
      </c>
      <c r="N197" t="str">
        <f t="shared" si="7"/>
        <v>('OFELIA PAEZ','','398836','398836','4195','1','','','monteria-4195','4195','11','18686'),</v>
      </c>
    </row>
    <row r="198" spans="1:14" x14ac:dyDescent="0.25">
      <c r="A198" t="s">
        <v>29</v>
      </c>
      <c r="C198">
        <v>398837</v>
      </c>
      <c r="D198">
        <v>398837</v>
      </c>
      <c r="E198">
        <v>4196</v>
      </c>
      <c r="F198">
        <v>1</v>
      </c>
      <c r="I198" t="str">
        <f>Configuracion!$B$2 &amp;"-" &amp;E198</f>
        <v>monteria-4196</v>
      </c>
      <c r="J198">
        <f t="shared" si="6"/>
        <v>4196</v>
      </c>
      <c r="K198">
        <v>11</v>
      </c>
      <c r="L198">
        <f>Configuracion!$B$3</f>
        <v>18686</v>
      </c>
      <c r="M198">
        <v>22304</v>
      </c>
      <c r="N198" t="str">
        <f t="shared" si="7"/>
        <v>('YULIANA','','398837','398837','4196','1','','','monteria-4196','4196','11','18686'),</v>
      </c>
    </row>
    <row r="199" spans="1:14" x14ac:dyDescent="0.25">
      <c r="A199" t="s">
        <v>273</v>
      </c>
      <c r="C199">
        <v>3145402986</v>
      </c>
      <c r="D199">
        <v>3145402986</v>
      </c>
      <c r="E199">
        <v>4197</v>
      </c>
      <c r="F199">
        <v>1</v>
      </c>
      <c r="I199" t="str">
        <f>Configuracion!$B$2 &amp;"-" &amp;E199</f>
        <v>monteria-4197</v>
      </c>
      <c r="J199">
        <f t="shared" si="6"/>
        <v>4197</v>
      </c>
      <c r="K199">
        <v>11</v>
      </c>
      <c r="L199">
        <f>Configuracion!$B$3</f>
        <v>18686</v>
      </c>
      <c r="M199">
        <v>22305</v>
      </c>
      <c r="N199" t="str">
        <f t="shared" si="7"/>
        <v>('GUSTAVO SUAREZ','','3145402986','3145402986','4197','1','','','monteria-4197','4197','11','18686'),</v>
      </c>
    </row>
    <row r="200" spans="1:14" x14ac:dyDescent="0.25">
      <c r="A200" t="s">
        <v>38</v>
      </c>
      <c r="C200">
        <v>398839</v>
      </c>
      <c r="D200">
        <v>398839</v>
      </c>
      <c r="E200">
        <v>4198</v>
      </c>
      <c r="F200">
        <v>1</v>
      </c>
      <c r="I200" t="str">
        <f>Configuracion!$B$2 &amp;"-" &amp;E200</f>
        <v>monteria-4198</v>
      </c>
      <c r="J200">
        <f t="shared" si="6"/>
        <v>4198</v>
      </c>
      <c r="K200">
        <v>11</v>
      </c>
      <c r="L200">
        <f>Configuracion!$B$3</f>
        <v>18686</v>
      </c>
      <c r="M200">
        <v>22306</v>
      </c>
      <c r="N200" t="str">
        <f t="shared" si="7"/>
        <v>('LUIS','','398839','398839','4198','1','','','monteria-4198','4198','11','18686'),</v>
      </c>
    </row>
    <row r="201" spans="1:14" x14ac:dyDescent="0.25">
      <c r="A201" t="s">
        <v>274</v>
      </c>
      <c r="C201">
        <v>398840</v>
      </c>
      <c r="D201">
        <v>398840</v>
      </c>
      <c r="E201">
        <v>4199</v>
      </c>
      <c r="F201">
        <v>1</v>
      </c>
      <c r="I201" t="str">
        <f>Configuracion!$B$2 &amp;"-" &amp;E201</f>
        <v>monteria-4199</v>
      </c>
      <c r="J201">
        <f t="shared" si="6"/>
        <v>4199</v>
      </c>
      <c r="K201">
        <v>11</v>
      </c>
      <c r="L201">
        <f>Configuracion!$B$3</f>
        <v>18686</v>
      </c>
      <c r="M201">
        <v>22307</v>
      </c>
      <c r="N201" t="str">
        <f t="shared" si="7"/>
        <v>('ROSALINA','','398840','398840','4199','1','','','monteria-4199','4199','11','18686'),</v>
      </c>
    </row>
    <row r="202" spans="1:14" x14ac:dyDescent="0.25">
      <c r="A202" t="s">
        <v>275</v>
      </c>
      <c r="C202">
        <v>3011482759</v>
      </c>
      <c r="D202">
        <v>3011482759</v>
      </c>
      <c r="E202">
        <v>4200</v>
      </c>
      <c r="F202">
        <v>1</v>
      </c>
      <c r="I202" t="str">
        <f>Configuracion!$B$2 &amp;"-" &amp;E202</f>
        <v>monteria-4200</v>
      </c>
      <c r="J202">
        <f t="shared" si="6"/>
        <v>4200</v>
      </c>
      <c r="K202">
        <v>11</v>
      </c>
      <c r="L202">
        <f>Configuracion!$B$3</f>
        <v>18686</v>
      </c>
      <c r="M202">
        <v>22308</v>
      </c>
      <c r="N202" t="str">
        <f t="shared" si="7"/>
        <v>('DEONIS','','3011482759','3011482759','4200','1','','','monteria-4200','4200','11','18686'),</v>
      </c>
    </row>
    <row r="203" spans="1:14" x14ac:dyDescent="0.25">
      <c r="A203" t="s">
        <v>276</v>
      </c>
      <c r="C203">
        <v>3046202702</v>
      </c>
      <c r="D203">
        <v>3046202702</v>
      </c>
      <c r="E203">
        <v>4201</v>
      </c>
      <c r="F203">
        <v>1</v>
      </c>
      <c r="I203" t="str">
        <f>Configuracion!$B$2 &amp;"-" &amp;E203</f>
        <v>monteria-4201</v>
      </c>
      <c r="J203">
        <f t="shared" si="6"/>
        <v>4201</v>
      </c>
      <c r="K203">
        <v>11</v>
      </c>
      <c r="L203">
        <f>Configuracion!$B$3</f>
        <v>18686</v>
      </c>
      <c r="M203">
        <v>22309</v>
      </c>
      <c r="N203" t="str">
        <f t="shared" si="7"/>
        <v>('EVA MORALES','','3046202702','3046202702','4201','1','','','monteria-4201','4201','11','18686'),</v>
      </c>
    </row>
    <row r="204" spans="1:14" x14ac:dyDescent="0.25">
      <c r="A204" t="s">
        <v>277</v>
      </c>
      <c r="C204">
        <v>3046202702</v>
      </c>
      <c r="D204">
        <v>3046202702</v>
      </c>
      <c r="E204">
        <v>4202</v>
      </c>
      <c r="F204">
        <v>1</v>
      </c>
      <c r="I204" t="str">
        <f>Configuracion!$B$2 &amp;"-" &amp;E204</f>
        <v>monteria-4202</v>
      </c>
      <c r="J204">
        <f t="shared" si="6"/>
        <v>4202</v>
      </c>
      <c r="K204">
        <v>11</v>
      </c>
      <c r="L204">
        <f>Configuracion!$B$3</f>
        <v>18686</v>
      </c>
      <c r="M204">
        <v>22310</v>
      </c>
      <c r="N204" t="str">
        <f t="shared" si="7"/>
        <v>('INES RUDA ','','3046202702','3046202702','4202','1','','','monteria-4202','4202','11','18686'),</v>
      </c>
    </row>
    <row r="205" spans="1:14" x14ac:dyDescent="0.25">
      <c r="A205" t="s">
        <v>12</v>
      </c>
      <c r="C205">
        <v>398844</v>
      </c>
      <c r="D205">
        <v>398844</v>
      </c>
      <c r="E205">
        <v>4203</v>
      </c>
      <c r="F205">
        <v>1</v>
      </c>
      <c r="I205" t="str">
        <f>Configuracion!$B$2 &amp;"-" &amp;E205</f>
        <v>monteria-4203</v>
      </c>
      <c r="J205">
        <f t="shared" si="6"/>
        <v>4203</v>
      </c>
      <c r="K205">
        <v>11</v>
      </c>
      <c r="L205">
        <f>Configuracion!$B$3</f>
        <v>18686</v>
      </c>
      <c r="M205">
        <v>22311</v>
      </c>
      <c r="N205" t="str">
        <f t="shared" si="7"/>
        <v>('PAOLA','','398844','398844','4203','1','','','monteria-4203','4203','11','18686'),</v>
      </c>
    </row>
    <row r="206" spans="1:14" x14ac:dyDescent="0.25">
      <c r="A206" t="s">
        <v>23</v>
      </c>
      <c r="C206">
        <v>398845</v>
      </c>
      <c r="D206">
        <v>398845</v>
      </c>
      <c r="E206">
        <v>4204</v>
      </c>
      <c r="F206">
        <v>1</v>
      </c>
      <c r="I206" t="str">
        <f>Configuracion!$B$2 &amp;"-" &amp;E206</f>
        <v>monteria-4204</v>
      </c>
      <c r="J206">
        <f t="shared" si="6"/>
        <v>4204</v>
      </c>
      <c r="K206">
        <v>11</v>
      </c>
      <c r="L206">
        <f>Configuracion!$B$3</f>
        <v>18686</v>
      </c>
      <c r="M206">
        <v>22312</v>
      </c>
      <c r="N206" t="str">
        <f t="shared" si="7"/>
        <v>('JAVIER','','398845','398845','4204','1','','','monteria-4204','4204','11','18686'),</v>
      </c>
    </row>
    <row r="207" spans="1:14" x14ac:dyDescent="0.25">
      <c r="A207" t="s">
        <v>60</v>
      </c>
      <c r="C207">
        <v>3217238421</v>
      </c>
      <c r="D207">
        <v>3217238421</v>
      </c>
      <c r="E207">
        <v>4205</v>
      </c>
      <c r="F207">
        <v>1</v>
      </c>
      <c r="I207" t="str">
        <f>Configuracion!$B$2 &amp;"-" &amp;E207</f>
        <v>monteria-4205</v>
      </c>
      <c r="J207">
        <f t="shared" si="6"/>
        <v>4205</v>
      </c>
      <c r="K207">
        <v>11</v>
      </c>
      <c r="L207">
        <f>Configuracion!$B$3</f>
        <v>18686</v>
      </c>
      <c r="M207">
        <v>22313</v>
      </c>
      <c r="N207" t="str">
        <f t="shared" si="7"/>
        <v>('KARINA','','3217238421','3217238421','4205','1','','','monteria-4205','4205','11','18686'),</v>
      </c>
    </row>
    <row r="208" spans="1:14" x14ac:dyDescent="0.25">
      <c r="A208" t="s">
        <v>278</v>
      </c>
      <c r="C208">
        <v>3222166727</v>
      </c>
      <c r="D208">
        <v>3222166727</v>
      </c>
      <c r="E208">
        <v>4206</v>
      </c>
      <c r="F208">
        <v>1</v>
      </c>
      <c r="I208" t="str">
        <f>Configuracion!$B$2 &amp;"-" &amp;E208</f>
        <v>monteria-4206</v>
      </c>
      <c r="J208">
        <f t="shared" si="6"/>
        <v>4206</v>
      </c>
      <c r="K208">
        <v>11</v>
      </c>
      <c r="L208">
        <f>Configuracion!$B$3</f>
        <v>18686</v>
      </c>
      <c r="M208">
        <v>22314</v>
      </c>
      <c r="N208" t="str">
        <f t="shared" si="7"/>
        <v>('LORENA  VISEÑA','','3222166727','3222166727','4206','1','','','monteria-4206','4206','11','18686'),</v>
      </c>
    </row>
    <row r="209" spans="1:14" x14ac:dyDescent="0.25">
      <c r="A209" t="s">
        <v>279</v>
      </c>
      <c r="C209">
        <v>3113091378</v>
      </c>
      <c r="D209">
        <v>3113091378</v>
      </c>
      <c r="E209">
        <v>4207</v>
      </c>
      <c r="F209">
        <v>1</v>
      </c>
      <c r="I209" t="str">
        <f>Configuracion!$B$2 &amp;"-" &amp;E209</f>
        <v>monteria-4207</v>
      </c>
      <c r="J209">
        <f t="shared" si="6"/>
        <v>4207</v>
      </c>
      <c r="K209">
        <v>11</v>
      </c>
      <c r="L209">
        <f>Configuracion!$B$3</f>
        <v>18686</v>
      </c>
      <c r="M209">
        <v>22315</v>
      </c>
      <c r="N209" t="str">
        <f t="shared" si="7"/>
        <v>('JEISON','','3113091378','3113091378','4207','1','','','monteria-4207','4207','11','18686'),</v>
      </c>
    </row>
    <row r="210" spans="1:14" x14ac:dyDescent="0.25">
      <c r="A210" t="s">
        <v>145</v>
      </c>
      <c r="C210">
        <v>398849</v>
      </c>
      <c r="D210">
        <v>398849</v>
      </c>
      <c r="E210">
        <v>4208</v>
      </c>
      <c r="F210">
        <v>1</v>
      </c>
      <c r="I210" t="str">
        <f>Configuracion!$B$2 &amp;"-" &amp;E210</f>
        <v>monteria-4208</v>
      </c>
      <c r="J210">
        <f t="shared" si="6"/>
        <v>4208</v>
      </c>
      <c r="K210">
        <v>11</v>
      </c>
      <c r="L210">
        <f>Configuracion!$B$3</f>
        <v>18686</v>
      </c>
      <c r="M210">
        <v>22316</v>
      </c>
      <c r="N210" t="str">
        <f t="shared" si="7"/>
        <v>('ORLINDA','','398849','398849','4208','1','','','monteria-4208','4208','11','18686'),</v>
      </c>
    </row>
    <row r="211" spans="1:14" x14ac:dyDescent="0.25">
      <c r="A211" t="s">
        <v>280</v>
      </c>
      <c r="C211">
        <v>3024126893</v>
      </c>
      <c r="D211">
        <v>3024126893</v>
      </c>
      <c r="E211">
        <v>4209</v>
      </c>
      <c r="F211">
        <v>1</v>
      </c>
      <c r="I211" t="str">
        <f>Configuracion!$B$2 &amp;"-" &amp;E211</f>
        <v>monteria-4209</v>
      </c>
      <c r="J211">
        <f t="shared" si="6"/>
        <v>4209</v>
      </c>
      <c r="K211">
        <v>11</v>
      </c>
      <c r="L211">
        <f>Configuracion!$B$3</f>
        <v>18686</v>
      </c>
      <c r="M211">
        <v>22317</v>
      </c>
      <c r="N211" t="str">
        <f t="shared" si="7"/>
        <v>('CESAR SANCHEZ','','3024126893','3024126893','4209','1','','','monteria-4209','4209','11','18686'),</v>
      </c>
    </row>
    <row r="212" spans="1:14" x14ac:dyDescent="0.25">
      <c r="A212" t="s">
        <v>281</v>
      </c>
      <c r="C212">
        <v>3004215321</v>
      </c>
      <c r="D212">
        <v>3004215321</v>
      </c>
      <c r="E212">
        <v>4210</v>
      </c>
      <c r="F212">
        <v>1</v>
      </c>
      <c r="I212" t="str">
        <f>Configuracion!$B$2 &amp;"-" &amp;E212</f>
        <v>monteria-4210</v>
      </c>
      <c r="J212">
        <f t="shared" si="6"/>
        <v>4210</v>
      </c>
      <c r="K212">
        <v>11</v>
      </c>
      <c r="L212">
        <f>Configuracion!$B$3</f>
        <v>18686</v>
      </c>
      <c r="M212">
        <v>22318</v>
      </c>
      <c r="N212" t="str">
        <f t="shared" si="7"/>
        <v>('BLANCA  ','','3004215321','3004215321','4210','1','','','monteria-4210','4210','11','18686'),</v>
      </c>
    </row>
    <row r="213" spans="1:14" x14ac:dyDescent="0.25">
      <c r="A213" t="s">
        <v>23</v>
      </c>
      <c r="C213">
        <v>3128362098</v>
      </c>
      <c r="D213">
        <v>3128362098</v>
      </c>
      <c r="E213">
        <v>4211</v>
      </c>
      <c r="F213">
        <v>1</v>
      </c>
      <c r="I213" t="str">
        <f>Configuracion!$B$2 &amp;"-" &amp;E213</f>
        <v>monteria-4211</v>
      </c>
      <c r="J213">
        <f t="shared" si="6"/>
        <v>4211</v>
      </c>
      <c r="K213">
        <v>11</v>
      </c>
      <c r="L213">
        <f>Configuracion!$B$3</f>
        <v>18686</v>
      </c>
      <c r="M213">
        <v>22319</v>
      </c>
      <c r="N213" t="str">
        <f t="shared" si="7"/>
        <v>('JAVIER','','3128362098','3128362098','4211','1','','','monteria-4211','4211','11','18686'),</v>
      </c>
    </row>
    <row r="214" spans="1:14" x14ac:dyDescent="0.25">
      <c r="A214" t="s">
        <v>282</v>
      </c>
      <c r="C214">
        <v>398853</v>
      </c>
      <c r="D214">
        <v>398853</v>
      </c>
      <c r="E214">
        <v>4212</v>
      </c>
      <c r="F214">
        <v>1</v>
      </c>
      <c r="I214" t="str">
        <f>Configuracion!$B$2 &amp;"-" &amp;E214</f>
        <v>monteria-4212</v>
      </c>
      <c r="J214">
        <f t="shared" si="6"/>
        <v>4212</v>
      </c>
      <c r="K214">
        <v>11</v>
      </c>
      <c r="L214">
        <f>Configuracion!$B$3</f>
        <v>18686</v>
      </c>
      <c r="M214">
        <v>22320</v>
      </c>
      <c r="N214" t="str">
        <f t="shared" si="7"/>
        <v>('ENCY  CONDE','','398853','398853','4212','1','','','monteria-4212','4212','11','18686'),</v>
      </c>
    </row>
    <row r="215" spans="1:14" x14ac:dyDescent="0.25">
      <c r="A215" t="s">
        <v>71</v>
      </c>
      <c r="C215">
        <v>3183358294</v>
      </c>
      <c r="D215">
        <v>3183358294</v>
      </c>
      <c r="E215">
        <v>4213</v>
      </c>
      <c r="F215">
        <v>1</v>
      </c>
      <c r="I215" t="str">
        <f>Configuracion!$B$2 &amp;"-" &amp;E215</f>
        <v>monteria-4213</v>
      </c>
      <c r="J215">
        <f t="shared" si="6"/>
        <v>4213</v>
      </c>
      <c r="K215">
        <v>11</v>
      </c>
      <c r="L215">
        <f>Configuracion!$B$3</f>
        <v>18686</v>
      </c>
      <c r="M215">
        <v>22321</v>
      </c>
      <c r="N215" t="str">
        <f t="shared" si="7"/>
        <v>('JOSE','','3183358294','3183358294','4213','1','','','monteria-4213','4213','11','18686'),</v>
      </c>
    </row>
    <row r="216" spans="1:14" x14ac:dyDescent="0.25">
      <c r="A216" t="s">
        <v>283</v>
      </c>
      <c r="C216">
        <v>398855</v>
      </c>
      <c r="D216">
        <v>398855</v>
      </c>
      <c r="E216">
        <v>4214</v>
      </c>
      <c r="F216">
        <v>1</v>
      </c>
      <c r="I216" t="str">
        <f>Configuracion!$B$2 &amp;"-" &amp;E216</f>
        <v>monteria-4214</v>
      </c>
      <c r="J216">
        <f t="shared" si="6"/>
        <v>4214</v>
      </c>
      <c r="K216">
        <v>11</v>
      </c>
      <c r="L216">
        <f>Configuracion!$B$3</f>
        <v>18686</v>
      </c>
      <c r="M216">
        <v>22322</v>
      </c>
      <c r="N216" t="str">
        <f t="shared" si="7"/>
        <v>('FRANCISCO  PEDROZO','','398855','398855','4214','1','','','monteria-4214','4214','11','18686'),</v>
      </c>
    </row>
    <row r="217" spans="1:14" x14ac:dyDescent="0.25">
      <c r="A217" t="s">
        <v>284</v>
      </c>
      <c r="C217">
        <v>398856</v>
      </c>
      <c r="D217">
        <v>398856</v>
      </c>
      <c r="E217">
        <v>4215</v>
      </c>
      <c r="F217">
        <v>1</v>
      </c>
      <c r="I217" t="str">
        <f>Configuracion!$B$2 &amp;"-" &amp;E217</f>
        <v>monteria-4215</v>
      </c>
      <c r="J217">
        <f t="shared" si="6"/>
        <v>4215</v>
      </c>
      <c r="K217">
        <v>11</v>
      </c>
      <c r="L217">
        <f>Configuracion!$B$3</f>
        <v>18686</v>
      </c>
      <c r="M217">
        <v>22323</v>
      </c>
      <c r="N217" t="str">
        <f t="shared" si="7"/>
        <v>('MARCIAL PALOMO','','398856','398856','4215','1','','','monteria-4215','4215','11','18686'),</v>
      </c>
    </row>
    <row r="218" spans="1:14" x14ac:dyDescent="0.25">
      <c r="A218" t="s">
        <v>146</v>
      </c>
      <c r="C218">
        <v>3124308281</v>
      </c>
      <c r="D218">
        <v>3124308281</v>
      </c>
      <c r="E218">
        <v>4216</v>
      </c>
      <c r="F218">
        <v>1</v>
      </c>
      <c r="I218" t="str">
        <f>Configuracion!$B$2 &amp;"-" &amp;E218</f>
        <v>monteria-4216</v>
      </c>
      <c r="J218">
        <f t="shared" si="6"/>
        <v>4216</v>
      </c>
      <c r="K218">
        <v>11</v>
      </c>
      <c r="L218">
        <f>Configuracion!$B$3</f>
        <v>18686</v>
      </c>
      <c r="M218">
        <v>22324</v>
      </c>
      <c r="N218" t="str">
        <f t="shared" si="7"/>
        <v>('FARIDES','','3124308281','3124308281','4216','1','','','monteria-4216','4216','11','18686'),</v>
      </c>
    </row>
    <row r="219" spans="1:14" x14ac:dyDescent="0.25">
      <c r="A219" t="s">
        <v>147</v>
      </c>
      <c r="C219">
        <v>3106943265</v>
      </c>
      <c r="D219">
        <v>3106943265</v>
      </c>
      <c r="E219">
        <v>4217</v>
      </c>
      <c r="F219">
        <v>1</v>
      </c>
      <c r="I219" t="str">
        <f>Configuracion!$B$2 &amp;"-" &amp;E219</f>
        <v>monteria-4217</v>
      </c>
      <c r="J219">
        <f t="shared" si="6"/>
        <v>4217</v>
      </c>
      <c r="K219">
        <v>11</v>
      </c>
      <c r="L219">
        <f>Configuracion!$B$3</f>
        <v>18686</v>
      </c>
      <c r="M219">
        <v>22325</v>
      </c>
      <c r="N219" t="str">
        <f t="shared" si="7"/>
        <v>('LUISA FERNANDA','','3106943265','3106943265','4217','1','','','monteria-4217','4217','11','18686'),</v>
      </c>
    </row>
    <row r="220" spans="1:14" x14ac:dyDescent="0.25">
      <c r="A220" t="s">
        <v>285</v>
      </c>
      <c r="C220">
        <v>398859</v>
      </c>
      <c r="D220">
        <v>398859</v>
      </c>
      <c r="E220">
        <v>4218</v>
      </c>
      <c r="F220">
        <v>1</v>
      </c>
      <c r="I220" t="str">
        <f>Configuracion!$B$2 &amp;"-" &amp;E220</f>
        <v>monteria-4218</v>
      </c>
      <c r="J220">
        <f t="shared" si="6"/>
        <v>4218</v>
      </c>
      <c r="K220">
        <v>11</v>
      </c>
      <c r="L220">
        <f>Configuracion!$B$3</f>
        <v>18686</v>
      </c>
      <c r="M220">
        <v>22326</v>
      </c>
      <c r="N220" t="str">
        <f t="shared" si="7"/>
        <v>('LEONIS AVILLEZ','','398859','398859','4218','1','','','monteria-4218','4218','11','18686'),</v>
      </c>
    </row>
    <row r="221" spans="1:14" x14ac:dyDescent="0.25">
      <c r="A221" t="s">
        <v>62</v>
      </c>
      <c r="C221">
        <v>398860</v>
      </c>
      <c r="D221">
        <v>398860</v>
      </c>
      <c r="E221">
        <v>4219</v>
      </c>
      <c r="F221">
        <v>1</v>
      </c>
      <c r="I221" t="str">
        <f>Configuracion!$B$2 &amp;"-" &amp;E221</f>
        <v>monteria-4219</v>
      </c>
      <c r="J221">
        <f t="shared" si="6"/>
        <v>4219</v>
      </c>
      <c r="K221">
        <v>11</v>
      </c>
      <c r="L221">
        <f>Configuracion!$B$3</f>
        <v>18686</v>
      </c>
      <c r="M221">
        <v>22327</v>
      </c>
      <c r="N221" t="str">
        <f t="shared" si="7"/>
        <v>('LUZ','','398860','398860','4219','1','','','monteria-4219','4219','11','18686'),</v>
      </c>
    </row>
    <row r="222" spans="1:14" x14ac:dyDescent="0.25">
      <c r="A222" t="s">
        <v>286</v>
      </c>
      <c r="C222">
        <v>3117600123</v>
      </c>
      <c r="D222">
        <v>3117600123</v>
      </c>
      <c r="E222">
        <v>4220</v>
      </c>
      <c r="F222">
        <v>1</v>
      </c>
      <c r="I222" t="str">
        <f>Configuracion!$B$2 &amp;"-" &amp;E222</f>
        <v>monteria-4220</v>
      </c>
      <c r="J222">
        <f t="shared" si="6"/>
        <v>4220</v>
      </c>
      <c r="K222">
        <v>11</v>
      </c>
      <c r="L222">
        <f>Configuracion!$B$3</f>
        <v>18686</v>
      </c>
      <c r="M222">
        <v>22328</v>
      </c>
      <c r="N222" t="str">
        <f t="shared" si="7"/>
        <v>('DIMA','','3117600123','3117600123','4220','1','','','monteria-4220','4220','11','18686'),</v>
      </c>
    </row>
    <row r="223" spans="1:14" x14ac:dyDescent="0.25">
      <c r="A223" t="s">
        <v>4</v>
      </c>
      <c r="C223">
        <v>3113151808</v>
      </c>
      <c r="D223">
        <v>3113151808</v>
      </c>
      <c r="E223">
        <v>4221</v>
      </c>
      <c r="F223">
        <v>1</v>
      </c>
      <c r="I223" t="str">
        <f>Configuracion!$B$2 &amp;"-" &amp;E223</f>
        <v>monteria-4221</v>
      </c>
      <c r="J223">
        <f t="shared" si="6"/>
        <v>4221</v>
      </c>
      <c r="K223">
        <v>11</v>
      </c>
      <c r="L223">
        <f>Configuracion!$B$3</f>
        <v>18686</v>
      </c>
      <c r="M223">
        <v>22329</v>
      </c>
      <c r="N223" t="str">
        <f t="shared" si="7"/>
        <v>('ANDREA','','3113151808','3113151808','4221','1','','','monteria-4221','4221','11','18686'),</v>
      </c>
    </row>
    <row r="224" spans="1:14" x14ac:dyDescent="0.25">
      <c r="A224" t="s">
        <v>287</v>
      </c>
      <c r="C224">
        <v>398863</v>
      </c>
      <c r="D224">
        <v>398863</v>
      </c>
      <c r="E224">
        <v>4222</v>
      </c>
      <c r="F224">
        <v>1</v>
      </c>
      <c r="I224" t="str">
        <f>Configuracion!$B$2 &amp;"-" &amp;E224</f>
        <v>monteria-4222</v>
      </c>
      <c r="J224">
        <f t="shared" si="6"/>
        <v>4222</v>
      </c>
      <c r="K224">
        <v>11</v>
      </c>
      <c r="L224">
        <f>Configuracion!$B$3</f>
        <v>18686</v>
      </c>
      <c r="M224">
        <v>22330</v>
      </c>
      <c r="N224" t="str">
        <f t="shared" si="7"/>
        <v>('NORA ','','398863','398863','4222','1','','','monteria-4222','4222','11','18686'),</v>
      </c>
    </row>
    <row r="225" spans="1:14" x14ac:dyDescent="0.25">
      <c r="A225" t="s">
        <v>149</v>
      </c>
      <c r="C225">
        <v>398864</v>
      </c>
      <c r="D225">
        <v>398864</v>
      </c>
      <c r="E225">
        <v>4223</v>
      </c>
      <c r="F225">
        <v>1</v>
      </c>
      <c r="I225" t="str">
        <f>Configuracion!$B$2 &amp;"-" &amp;E225</f>
        <v>monteria-4223</v>
      </c>
      <c r="J225">
        <f t="shared" si="6"/>
        <v>4223</v>
      </c>
      <c r="K225">
        <v>11</v>
      </c>
      <c r="L225">
        <f>Configuracion!$B$3</f>
        <v>18686</v>
      </c>
      <c r="M225">
        <v>22331</v>
      </c>
      <c r="N225" t="str">
        <f t="shared" si="7"/>
        <v>('CLARA LOPEZ','','398864','398864','4223','1','','','monteria-4223','4223','11','18686'),</v>
      </c>
    </row>
    <row r="226" spans="1:14" x14ac:dyDescent="0.25">
      <c r="A226" t="s">
        <v>50</v>
      </c>
      <c r="C226">
        <v>3126943738</v>
      </c>
      <c r="D226">
        <v>3126943738</v>
      </c>
      <c r="E226">
        <v>4224</v>
      </c>
      <c r="F226">
        <v>1</v>
      </c>
      <c r="I226" t="str">
        <f>Configuracion!$B$2 &amp;"-" &amp;E226</f>
        <v>monteria-4224</v>
      </c>
      <c r="J226">
        <f t="shared" si="6"/>
        <v>4224</v>
      </c>
      <c r="K226">
        <v>11</v>
      </c>
      <c r="L226">
        <f>Configuracion!$B$3</f>
        <v>18686</v>
      </c>
      <c r="M226">
        <v>22332</v>
      </c>
      <c r="N226" t="str">
        <f t="shared" si="7"/>
        <v>('LUCIA','','3126943738','3126943738','4224','1','','','monteria-4224','4224','11','18686'),</v>
      </c>
    </row>
    <row r="227" spans="1:14" x14ac:dyDescent="0.25">
      <c r="A227" t="s">
        <v>288</v>
      </c>
      <c r="C227">
        <v>398866</v>
      </c>
      <c r="D227">
        <v>398866</v>
      </c>
      <c r="E227">
        <v>4225</v>
      </c>
      <c r="F227">
        <v>1</v>
      </c>
      <c r="I227" t="str">
        <f>Configuracion!$B$2 &amp;"-" &amp;E227</f>
        <v>monteria-4225</v>
      </c>
      <c r="J227">
        <f t="shared" si="6"/>
        <v>4225</v>
      </c>
      <c r="K227">
        <v>11</v>
      </c>
      <c r="L227">
        <f>Configuracion!$B$3</f>
        <v>18686</v>
      </c>
      <c r="M227">
        <v>22333</v>
      </c>
      <c r="N227" t="str">
        <f t="shared" si="7"/>
        <v>('WILLIAN RAMIREZ','','398866','398866','4225','1','','','monteria-4225','4225','11','18686'),</v>
      </c>
    </row>
    <row r="228" spans="1:14" x14ac:dyDescent="0.25">
      <c r="A228" t="s">
        <v>71</v>
      </c>
      <c r="C228">
        <v>3148078609</v>
      </c>
      <c r="D228">
        <v>3148078609</v>
      </c>
      <c r="E228">
        <v>4226</v>
      </c>
      <c r="F228">
        <v>1</v>
      </c>
      <c r="I228" t="str">
        <f>Configuracion!$B$2 &amp;"-" &amp;E228</f>
        <v>monteria-4226</v>
      </c>
      <c r="J228">
        <f t="shared" si="6"/>
        <v>4226</v>
      </c>
      <c r="K228">
        <v>11</v>
      </c>
      <c r="L228">
        <f>Configuracion!$B$3</f>
        <v>18686</v>
      </c>
      <c r="M228">
        <v>22334</v>
      </c>
      <c r="N228" t="str">
        <f t="shared" si="7"/>
        <v>('JOSE','','3148078609','3148078609','4226','1','','','monteria-4226','4226','11','18686'),</v>
      </c>
    </row>
    <row r="229" spans="1:14" x14ac:dyDescent="0.25">
      <c r="A229" t="s">
        <v>289</v>
      </c>
      <c r="C229">
        <v>398868</v>
      </c>
      <c r="D229">
        <v>398868</v>
      </c>
      <c r="E229">
        <v>4227</v>
      </c>
      <c r="F229">
        <v>1</v>
      </c>
      <c r="I229" t="str">
        <f>Configuracion!$B$2 &amp;"-" &amp;E229</f>
        <v>monteria-4227</v>
      </c>
      <c r="J229">
        <f t="shared" si="6"/>
        <v>4227</v>
      </c>
      <c r="K229">
        <v>11</v>
      </c>
      <c r="L229">
        <f>Configuracion!$B$3</f>
        <v>18686</v>
      </c>
      <c r="M229">
        <v>22335</v>
      </c>
      <c r="N229" t="str">
        <f t="shared" si="7"/>
        <v>('PEDRO JOSE','','398868','398868','4227','1','','','monteria-4227','4227','11','18686'),</v>
      </c>
    </row>
    <row r="230" spans="1:14" x14ac:dyDescent="0.25">
      <c r="A230" t="s">
        <v>49</v>
      </c>
      <c r="C230">
        <v>3232285010</v>
      </c>
      <c r="D230">
        <v>3232285010</v>
      </c>
      <c r="E230">
        <v>4228</v>
      </c>
      <c r="F230">
        <v>1</v>
      </c>
      <c r="I230" t="str">
        <f>Configuracion!$B$2 &amp;"-" &amp;E230</f>
        <v>monteria-4228</v>
      </c>
      <c r="J230">
        <f t="shared" si="6"/>
        <v>4228</v>
      </c>
      <c r="K230">
        <v>11</v>
      </c>
      <c r="L230">
        <f>Configuracion!$B$3</f>
        <v>18686</v>
      </c>
      <c r="M230">
        <v>22336</v>
      </c>
      <c r="N230" t="str">
        <f t="shared" si="7"/>
        <v>('MARTHA','','3232285010','3232285010','4228','1','','','monteria-4228','4228','11','18686'),</v>
      </c>
    </row>
    <row r="231" spans="1:14" x14ac:dyDescent="0.25">
      <c r="A231" t="s">
        <v>290</v>
      </c>
      <c r="C231">
        <v>3232285010</v>
      </c>
      <c r="D231">
        <v>3232285010</v>
      </c>
      <c r="E231">
        <v>4229</v>
      </c>
      <c r="F231">
        <v>1</v>
      </c>
      <c r="I231" t="str">
        <f>Configuracion!$B$2 &amp;"-" &amp;E231</f>
        <v>monteria-4229</v>
      </c>
      <c r="J231">
        <f t="shared" si="6"/>
        <v>4229</v>
      </c>
      <c r="K231">
        <v>11</v>
      </c>
      <c r="L231">
        <f>Configuracion!$B$3</f>
        <v>18686</v>
      </c>
      <c r="M231">
        <v>22337</v>
      </c>
      <c r="N231" t="str">
        <f t="shared" si="7"/>
        <v>('CAROLINA  - YESSICA','','3232285010','3232285010','4229','1','','','monteria-4229','4229','11','18686'),</v>
      </c>
    </row>
    <row r="232" spans="1:14" x14ac:dyDescent="0.25">
      <c r="A232" t="s">
        <v>150</v>
      </c>
      <c r="C232">
        <v>398871</v>
      </c>
      <c r="D232">
        <v>398871</v>
      </c>
      <c r="E232">
        <v>4230</v>
      </c>
      <c r="F232">
        <v>1</v>
      </c>
      <c r="I232" t="str">
        <f>Configuracion!$B$2 &amp;"-" &amp;E232</f>
        <v>monteria-4230</v>
      </c>
      <c r="J232">
        <f t="shared" si="6"/>
        <v>4230</v>
      </c>
      <c r="K232">
        <v>11</v>
      </c>
      <c r="L232">
        <f>Configuracion!$B$3</f>
        <v>18686</v>
      </c>
      <c r="M232">
        <v>22338</v>
      </c>
      <c r="N232" t="str">
        <f t="shared" si="7"/>
        <v>('LUIS PADILLA','','398871','398871','4230','1','','','monteria-4230','4230','11','18686'),</v>
      </c>
    </row>
    <row r="233" spans="1:14" x14ac:dyDescent="0.25">
      <c r="A233" t="s">
        <v>26</v>
      </c>
      <c r="C233">
        <v>398872</v>
      </c>
      <c r="D233">
        <v>398872</v>
      </c>
      <c r="E233">
        <v>4231</v>
      </c>
      <c r="F233">
        <v>1</v>
      </c>
      <c r="I233" t="str">
        <f>Configuracion!$B$2 &amp;"-" &amp;E233</f>
        <v>monteria-4231</v>
      </c>
      <c r="J233">
        <f t="shared" si="6"/>
        <v>4231</v>
      </c>
      <c r="K233">
        <v>11</v>
      </c>
      <c r="L233">
        <f>Configuracion!$B$3</f>
        <v>18686</v>
      </c>
      <c r="M233">
        <v>22339</v>
      </c>
      <c r="N233" t="str">
        <f t="shared" si="7"/>
        <v>('KEVIN ','','398872','398872','4231','1','','','monteria-4231','4231','11','18686'),</v>
      </c>
    </row>
    <row r="234" spans="1:14" x14ac:dyDescent="0.25">
      <c r="A234" t="s">
        <v>32</v>
      </c>
      <c r="C234">
        <v>398873</v>
      </c>
      <c r="D234">
        <v>398873</v>
      </c>
      <c r="E234">
        <v>4232</v>
      </c>
      <c r="F234">
        <v>1</v>
      </c>
      <c r="I234" t="str">
        <f>Configuracion!$B$2 &amp;"-" &amp;E234</f>
        <v>monteria-4232</v>
      </c>
      <c r="J234">
        <f t="shared" si="6"/>
        <v>4232</v>
      </c>
      <c r="K234">
        <v>11</v>
      </c>
      <c r="L234">
        <f>Configuracion!$B$3</f>
        <v>18686</v>
      </c>
      <c r="M234">
        <v>22340</v>
      </c>
      <c r="N234" t="str">
        <f t="shared" si="7"/>
        <v>('YERLIS','','398873','398873','4232','1','','','monteria-4232','4232','11','18686'),</v>
      </c>
    </row>
    <row r="235" spans="1:14" x14ac:dyDescent="0.25">
      <c r="A235" t="s">
        <v>151</v>
      </c>
      <c r="C235">
        <v>398874</v>
      </c>
      <c r="D235">
        <v>398874</v>
      </c>
      <c r="E235">
        <v>4233</v>
      </c>
      <c r="F235">
        <v>1</v>
      </c>
      <c r="I235" t="str">
        <f>Configuracion!$B$2 &amp;"-" &amp;E235</f>
        <v>monteria-4233</v>
      </c>
      <c r="J235">
        <f t="shared" si="6"/>
        <v>4233</v>
      </c>
      <c r="K235">
        <v>11</v>
      </c>
      <c r="L235">
        <f>Configuracion!$B$3</f>
        <v>18686</v>
      </c>
      <c r="M235">
        <v>22341</v>
      </c>
      <c r="N235" t="str">
        <f t="shared" si="7"/>
        <v>('MERCEDES','','398874','398874','4233','1','','','monteria-4233','4233','11','18686'),</v>
      </c>
    </row>
    <row r="236" spans="1:14" x14ac:dyDescent="0.25">
      <c r="A236" t="s">
        <v>152</v>
      </c>
      <c r="C236">
        <v>3225018664</v>
      </c>
      <c r="D236">
        <v>3225018664</v>
      </c>
      <c r="E236">
        <v>4234</v>
      </c>
      <c r="F236">
        <v>1</v>
      </c>
      <c r="I236" t="str">
        <f>Configuracion!$B$2 &amp;"-" &amp;E236</f>
        <v>monteria-4234</v>
      </c>
      <c r="J236">
        <f t="shared" si="6"/>
        <v>4234</v>
      </c>
      <c r="K236">
        <v>11</v>
      </c>
      <c r="L236">
        <f>Configuracion!$B$3</f>
        <v>18686</v>
      </c>
      <c r="M236">
        <v>22342</v>
      </c>
      <c r="N236" t="str">
        <f t="shared" si="7"/>
        <v>('LIZ','','3225018664','3225018664','4234','1','','','monteria-4234','4234','11','18686'),</v>
      </c>
    </row>
    <row r="237" spans="1:14" x14ac:dyDescent="0.25">
      <c r="A237" t="s">
        <v>291</v>
      </c>
      <c r="C237">
        <v>3122329844</v>
      </c>
      <c r="D237">
        <v>3122329844</v>
      </c>
      <c r="E237">
        <v>4235</v>
      </c>
      <c r="F237">
        <v>1</v>
      </c>
      <c r="I237" t="str">
        <f>Configuracion!$B$2 &amp;"-" &amp;E237</f>
        <v>monteria-4235</v>
      </c>
      <c r="J237">
        <f t="shared" si="6"/>
        <v>4235</v>
      </c>
      <c r="K237">
        <v>11</v>
      </c>
      <c r="L237">
        <f>Configuracion!$B$3</f>
        <v>18686</v>
      </c>
      <c r="M237">
        <v>22343</v>
      </c>
      <c r="N237" t="str">
        <f t="shared" si="7"/>
        <v>('ONEISA','','3122329844','3122329844','4235','1','','','monteria-4235','4235','11','18686'),</v>
      </c>
    </row>
    <row r="238" spans="1:14" x14ac:dyDescent="0.25">
      <c r="A238" t="s">
        <v>153</v>
      </c>
      <c r="C238">
        <v>398877</v>
      </c>
      <c r="D238">
        <v>398877</v>
      </c>
      <c r="E238">
        <v>4236</v>
      </c>
      <c r="F238">
        <v>1</v>
      </c>
      <c r="I238" t="str">
        <f>Configuracion!$B$2 &amp;"-" &amp;E238</f>
        <v>monteria-4236</v>
      </c>
      <c r="J238">
        <f t="shared" si="6"/>
        <v>4236</v>
      </c>
      <c r="K238">
        <v>11</v>
      </c>
      <c r="L238">
        <f>Configuracion!$B$3</f>
        <v>18686</v>
      </c>
      <c r="M238">
        <v>22344</v>
      </c>
      <c r="N238" t="str">
        <f t="shared" si="7"/>
        <v>('MIRIAM','','398877','398877','4236','1','','','monteria-4236','4236','11','18686'),</v>
      </c>
    </row>
    <row r="239" spans="1:14" x14ac:dyDescent="0.25">
      <c r="A239" t="s">
        <v>12</v>
      </c>
      <c r="C239">
        <v>3114137201</v>
      </c>
      <c r="D239">
        <v>3114137201</v>
      </c>
      <c r="E239">
        <v>4237</v>
      </c>
      <c r="F239">
        <v>1</v>
      </c>
      <c r="I239" t="str">
        <f>Configuracion!$B$2 &amp;"-" &amp;E239</f>
        <v>monteria-4237</v>
      </c>
      <c r="J239">
        <f t="shared" si="6"/>
        <v>4237</v>
      </c>
      <c r="K239">
        <v>11</v>
      </c>
      <c r="L239">
        <f>Configuracion!$B$3</f>
        <v>18686</v>
      </c>
      <c r="M239">
        <v>22345</v>
      </c>
      <c r="N239" t="str">
        <f t="shared" si="7"/>
        <v>('PAOLA','','3114137201','3114137201','4237','1','','','monteria-4237','4237','11','18686'),</v>
      </c>
    </row>
    <row r="240" spans="1:14" x14ac:dyDescent="0.25">
      <c r="A240" t="s">
        <v>154</v>
      </c>
      <c r="C240">
        <v>3007218329</v>
      </c>
      <c r="D240">
        <v>3007218329</v>
      </c>
      <c r="E240">
        <v>4238</v>
      </c>
      <c r="F240">
        <v>1</v>
      </c>
      <c r="I240" t="str">
        <f>Configuracion!$B$2 &amp;"-" &amp;E240</f>
        <v>monteria-4238</v>
      </c>
      <c r="J240">
        <f t="shared" si="6"/>
        <v>4238</v>
      </c>
      <c r="K240">
        <v>11</v>
      </c>
      <c r="L240">
        <f>Configuracion!$B$3</f>
        <v>18686</v>
      </c>
      <c r="M240">
        <v>22346</v>
      </c>
      <c r="N240" t="str">
        <f t="shared" si="7"/>
        <v>('EDUARDO','','3007218329','3007218329','4238','1','','','monteria-4238','4238','11','18686'),</v>
      </c>
    </row>
    <row r="241" spans="1:14" x14ac:dyDescent="0.25">
      <c r="A241" t="s">
        <v>292</v>
      </c>
      <c r="C241">
        <v>398880</v>
      </c>
      <c r="D241">
        <v>398880</v>
      </c>
      <c r="E241">
        <v>4239</v>
      </c>
      <c r="F241">
        <v>1</v>
      </c>
      <c r="I241" t="str">
        <f>Configuracion!$B$2 &amp;"-" &amp;E241</f>
        <v>monteria-4239</v>
      </c>
      <c r="J241">
        <f t="shared" si="6"/>
        <v>4239</v>
      </c>
      <c r="K241">
        <v>11</v>
      </c>
      <c r="L241">
        <f>Configuracion!$B$3</f>
        <v>18686</v>
      </c>
      <c r="M241">
        <v>22347</v>
      </c>
      <c r="N241" t="str">
        <f t="shared" si="7"/>
        <v>('LEIDY NAVARRO','','398880','398880','4239','1','','','monteria-4239','4239','11','18686'),</v>
      </c>
    </row>
    <row r="242" spans="1:14" x14ac:dyDescent="0.25">
      <c r="A242" t="s">
        <v>155</v>
      </c>
      <c r="C242">
        <v>3217218529</v>
      </c>
      <c r="D242">
        <v>3217218529</v>
      </c>
      <c r="E242">
        <v>4240</v>
      </c>
      <c r="F242">
        <v>1</v>
      </c>
      <c r="I242" t="str">
        <f>Configuracion!$B$2 &amp;"-" &amp;E242</f>
        <v>monteria-4240</v>
      </c>
      <c r="J242">
        <f t="shared" si="6"/>
        <v>4240</v>
      </c>
      <c r="K242">
        <v>11</v>
      </c>
      <c r="L242">
        <f>Configuracion!$B$3</f>
        <v>18686</v>
      </c>
      <c r="M242">
        <v>22348</v>
      </c>
      <c r="N242" t="str">
        <f t="shared" si="7"/>
        <v>('ARGEMIRO','','3217218529','3217218529','4240','1','','','monteria-4240','4240','11','18686'),</v>
      </c>
    </row>
    <row r="243" spans="1:14" x14ac:dyDescent="0.25">
      <c r="A243" t="s">
        <v>293</v>
      </c>
      <c r="C243">
        <v>3002392188</v>
      </c>
      <c r="D243">
        <v>3002392188</v>
      </c>
      <c r="E243">
        <v>4241</v>
      </c>
      <c r="F243">
        <v>1</v>
      </c>
      <c r="I243" t="str">
        <f>Configuracion!$B$2 &amp;"-" &amp;E243</f>
        <v>monteria-4241</v>
      </c>
      <c r="J243">
        <f t="shared" si="6"/>
        <v>4241</v>
      </c>
      <c r="K243">
        <v>11</v>
      </c>
      <c r="L243">
        <f>Configuracion!$B$3</f>
        <v>18686</v>
      </c>
      <c r="M243">
        <v>22349</v>
      </c>
      <c r="N243" t="str">
        <f t="shared" si="7"/>
        <v>('FEDER-PEDRO','','3002392188','3002392188','4241','1','','','monteria-4241','4241','11','18686'),</v>
      </c>
    </row>
    <row r="244" spans="1:14" x14ac:dyDescent="0.25">
      <c r="A244" t="s">
        <v>37</v>
      </c>
      <c r="C244">
        <v>398883</v>
      </c>
      <c r="D244">
        <v>398883</v>
      </c>
      <c r="E244">
        <v>4242</v>
      </c>
      <c r="F244">
        <v>1</v>
      </c>
      <c r="I244" t="str">
        <f>Configuracion!$B$2 &amp;"-" &amp;E244</f>
        <v>monteria-4242</v>
      </c>
      <c r="J244">
        <f t="shared" si="6"/>
        <v>4242</v>
      </c>
      <c r="K244">
        <v>11</v>
      </c>
      <c r="L244">
        <f>Configuracion!$B$3</f>
        <v>18686</v>
      </c>
      <c r="M244">
        <v>22350</v>
      </c>
      <c r="N244" t="str">
        <f t="shared" si="7"/>
        <v>('MIGUEL','','398883','398883','4242','1','','','monteria-4242','4242','11','18686'),</v>
      </c>
    </row>
    <row r="245" spans="1:14" x14ac:dyDescent="0.25">
      <c r="A245" t="s">
        <v>294</v>
      </c>
      <c r="C245">
        <v>3118872226</v>
      </c>
      <c r="D245">
        <v>3118872226</v>
      </c>
      <c r="E245">
        <v>4243</v>
      </c>
      <c r="F245">
        <v>1</v>
      </c>
      <c r="I245" t="str">
        <f>Configuracion!$B$2 &amp;"-" &amp;E245</f>
        <v>monteria-4243</v>
      </c>
      <c r="J245">
        <f t="shared" si="6"/>
        <v>4243</v>
      </c>
      <c r="K245">
        <v>11</v>
      </c>
      <c r="L245">
        <f>Configuracion!$B$3</f>
        <v>18686</v>
      </c>
      <c r="M245">
        <v>22351</v>
      </c>
      <c r="N245" t="str">
        <f t="shared" si="7"/>
        <v>('MIGUELINO','','3118872226','3118872226','4243','1','','','monteria-4243','4243','11','18686'),</v>
      </c>
    </row>
    <row r="246" spans="1:14" x14ac:dyDescent="0.25">
      <c r="A246" t="s">
        <v>295</v>
      </c>
      <c r="C246">
        <v>398885</v>
      </c>
      <c r="D246">
        <v>398885</v>
      </c>
      <c r="E246">
        <v>4244</v>
      </c>
      <c r="F246">
        <v>1</v>
      </c>
      <c r="I246" t="str">
        <f>Configuracion!$B$2 &amp;"-" &amp;E246</f>
        <v>monteria-4244</v>
      </c>
      <c r="J246">
        <f t="shared" si="6"/>
        <v>4244</v>
      </c>
      <c r="K246">
        <v>11</v>
      </c>
      <c r="L246">
        <f>Configuracion!$B$3</f>
        <v>18686</v>
      </c>
      <c r="M246">
        <v>22352</v>
      </c>
      <c r="N246" t="str">
        <f t="shared" si="7"/>
        <v>('ELEMIR PEREZ','','398885','398885','4244','1','','','monteria-4244','4244','11','18686'),</v>
      </c>
    </row>
    <row r="247" spans="1:14" x14ac:dyDescent="0.25">
      <c r="A247" t="s">
        <v>61</v>
      </c>
      <c r="C247">
        <v>3012183467</v>
      </c>
      <c r="D247">
        <v>3012183467</v>
      </c>
      <c r="E247">
        <v>4245</v>
      </c>
      <c r="F247">
        <v>1</v>
      </c>
      <c r="I247" t="str">
        <f>Configuracion!$B$2 &amp;"-" &amp;E247</f>
        <v>monteria-4245</v>
      </c>
      <c r="J247">
        <f t="shared" si="6"/>
        <v>4245</v>
      </c>
      <c r="K247">
        <v>11</v>
      </c>
      <c r="L247">
        <f>Configuracion!$B$3</f>
        <v>18686</v>
      </c>
      <c r="M247">
        <v>22353</v>
      </c>
      <c r="N247" t="str">
        <f t="shared" si="7"/>
        <v>('LINA','','3012183467','3012183467','4245','1','','','monteria-4245','4245','11','18686'),</v>
      </c>
    </row>
    <row r="248" spans="1:14" x14ac:dyDescent="0.25">
      <c r="A248" t="s">
        <v>296</v>
      </c>
      <c r="C248">
        <v>398887</v>
      </c>
      <c r="D248">
        <v>398887</v>
      </c>
      <c r="E248">
        <v>4246</v>
      </c>
      <c r="F248">
        <v>1</v>
      </c>
      <c r="I248" t="str">
        <f>Configuracion!$B$2 &amp;"-" &amp;E248</f>
        <v>monteria-4246</v>
      </c>
      <c r="J248">
        <f t="shared" si="6"/>
        <v>4246</v>
      </c>
      <c r="K248">
        <v>11</v>
      </c>
      <c r="L248">
        <f>Configuracion!$B$3</f>
        <v>18686</v>
      </c>
      <c r="M248">
        <v>22354</v>
      </c>
      <c r="N248" t="str">
        <f t="shared" si="7"/>
        <v>('LINA  HIJO','','398887','398887','4246','1','','','monteria-4246','4246','11','18686'),</v>
      </c>
    </row>
    <row r="249" spans="1:14" x14ac:dyDescent="0.25">
      <c r="A249" t="s">
        <v>297</v>
      </c>
      <c r="C249">
        <v>398888</v>
      </c>
      <c r="D249">
        <v>398888</v>
      </c>
      <c r="E249">
        <v>4247</v>
      </c>
      <c r="F249">
        <v>1</v>
      </c>
      <c r="I249" t="str">
        <f>Configuracion!$B$2 &amp;"-" &amp;E249</f>
        <v>monteria-4247</v>
      </c>
      <c r="J249">
        <f t="shared" si="6"/>
        <v>4247</v>
      </c>
      <c r="K249">
        <v>11</v>
      </c>
      <c r="L249">
        <f>Configuracion!$B$3</f>
        <v>18686</v>
      </c>
      <c r="M249">
        <v>22355</v>
      </c>
      <c r="N249" t="str">
        <f t="shared" si="7"/>
        <v>('LILIBETH ','','398888','398888','4247','1','','','monteria-4247','4247','11','18686'),</v>
      </c>
    </row>
    <row r="250" spans="1:14" x14ac:dyDescent="0.25">
      <c r="A250" t="s">
        <v>298</v>
      </c>
      <c r="C250">
        <v>3002718329</v>
      </c>
      <c r="D250">
        <v>3002718329</v>
      </c>
      <c r="E250">
        <v>4248</v>
      </c>
      <c r="F250">
        <v>1</v>
      </c>
      <c r="I250" t="str">
        <f>Configuracion!$B$2 &amp;"-" &amp;E250</f>
        <v>monteria-4248</v>
      </c>
      <c r="J250">
        <f t="shared" si="6"/>
        <v>4248</v>
      </c>
      <c r="K250">
        <v>11</v>
      </c>
      <c r="L250">
        <f>Configuracion!$B$3</f>
        <v>18686</v>
      </c>
      <c r="M250">
        <v>22356</v>
      </c>
      <c r="N250" t="str">
        <f t="shared" si="7"/>
        <v>('SEÑORA MORA-ISABEL','','3002718329','3002718329','4248','1','','','monteria-4248','4248','11','18686'),</v>
      </c>
    </row>
    <row r="251" spans="1:14" x14ac:dyDescent="0.25">
      <c r="A251" t="s">
        <v>299</v>
      </c>
      <c r="C251">
        <v>3012934217</v>
      </c>
      <c r="D251">
        <v>3012934217</v>
      </c>
      <c r="E251">
        <v>4249</v>
      </c>
      <c r="F251">
        <v>1</v>
      </c>
      <c r="I251" t="str">
        <f>Configuracion!$B$2 &amp;"-" &amp;E251</f>
        <v>monteria-4249</v>
      </c>
      <c r="J251">
        <f t="shared" si="6"/>
        <v>4249</v>
      </c>
      <c r="K251">
        <v>11</v>
      </c>
      <c r="L251">
        <f>Configuracion!$B$3</f>
        <v>18686</v>
      </c>
      <c r="M251">
        <v>22357</v>
      </c>
      <c r="N251" t="str">
        <f t="shared" si="7"/>
        <v>('DANITZA RUIZ','','3012934217','3012934217','4249','1','','','monteria-4249','4249','11','18686'),</v>
      </c>
    </row>
    <row r="252" spans="1:14" x14ac:dyDescent="0.25">
      <c r="A252" t="s">
        <v>156</v>
      </c>
      <c r="C252">
        <v>3002718351</v>
      </c>
      <c r="D252">
        <v>3002718351</v>
      </c>
      <c r="E252">
        <v>4250</v>
      </c>
      <c r="F252">
        <v>1</v>
      </c>
      <c r="I252" t="str">
        <f>Configuracion!$B$2 &amp;"-" &amp;E252</f>
        <v>monteria-4250</v>
      </c>
      <c r="J252">
        <f t="shared" si="6"/>
        <v>4250</v>
      </c>
      <c r="K252">
        <v>11</v>
      </c>
      <c r="L252">
        <f>Configuracion!$B$3</f>
        <v>18686</v>
      </c>
      <c r="M252">
        <v>22358</v>
      </c>
      <c r="N252" t="str">
        <f t="shared" si="7"/>
        <v>('KENIER YANEZ','','3002718351','3002718351','4250','1','','','monteria-4250','4250','11','18686'),</v>
      </c>
    </row>
    <row r="253" spans="1:14" x14ac:dyDescent="0.25">
      <c r="A253" t="s">
        <v>300</v>
      </c>
      <c r="C253">
        <v>3011270201</v>
      </c>
      <c r="D253">
        <v>3011270201</v>
      </c>
      <c r="E253">
        <v>4251</v>
      </c>
      <c r="F253">
        <v>1</v>
      </c>
      <c r="I253" t="str">
        <f>Configuracion!$B$2 &amp;"-" &amp;E253</f>
        <v>monteria-4251</v>
      </c>
      <c r="J253">
        <f t="shared" si="6"/>
        <v>4251</v>
      </c>
      <c r="K253">
        <v>11</v>
      </c>
      <c r="L253">
        <f>Configuracion!$B$3</f>
        <v>18686</v>
      </c>
      <c r="M253">
        <v>22359</v>
      </c>
      <c r="N253" t="str">
        <f t="shared" si="7"/>
        <v>('YEINER','','3011270201','3011270201','4251','1','','','monteria-4251','4251','11','18686'),</v>
      </c>
    </row>
    <row r="254" spans="1:14" x14ac:dyDescent="0.25">
      <c r="A254" t="s">
        <v>35</v>
      </c>
      <c r="C254">
        <v>3205683459</v>
      </c>
      <c r="D254">
        <v>3205683459</v>
      </c>
      <c r="E254">
        <v>4252</v>
      </c>
      <c r="F254">
        <v>1</v>
      </c>
      <c r="I254" t="str">
        <f>Configuracion!$B$2 &amp;"-" &amp;E254</f>
        <v>monteria-4252</v>
      </c>
      <c r="J254">
        <f t="shared" si="6"/>
        <v>4252</v>
      </c>
      <c r="K254">
        <v>11</v>
      </c>
      <c r="L254">
        <f>Configuracion!$B$3</f>
        <v>18686</v>
      </c>
      <c r="M254">
        <v>22360</v>
      </c>
      <c r="N254" t="str">
        <f t="shared" si="7"/>
        <v>('CINDY','','3205683459','3205683459','4252','1','','','monteria-4252','4252','11','18686'),</v>
      </c>
    </row>
    <row r="255" spans="1:14" x14ac:dyDescent="0.25">
      <c r="A255" t="s">
        <v>157</v>
      </c>
      <c r="C255">
        <v>3243910061</v>
      </c>
      <c r="D255">
        <v>3243910061</v>
      </c>
      <c r="E255">
        <v>4253</v>
      </c>
      <c r="F255">
        <v>1</v>
      </c>
      <c r="I255" t="str">
        <f>Configuracion!$B$2 &amp;"-" &amp;E255</f>
        <v>monteria-4253</v>
      </c>
      <c r="J255">
        <f t="shared" si="6"/>
        <v>4253</v>
      </c>
      <c r="K255">
        <v>11</v>
      </c>
      <c r="L255">
        <f>Configuracion!$B$3</f>
        <v>18686</v>
      </c>
      <c r="M255">
        <v>22361</v>
      </c>
      <c r="N255" t="str">
        <f t="shared" si="7"/>
        <v>('MERLY','','3243910061','3243910061','4253','1','','','monteria-4253','4253','11','18686'),</v>
      </c>
    </row>
    <row r="256" spans="1:14" x14ac:dyDescent="0.25">
      <c r="A256" t="s">
        <v>301</v>
      </c>
      <c r="C256">
        <v>3008336162</v>
      </c>
      <c r="D256">
        <v>3008336162</v>
      </c>
      <c r="E256">
        <v>4254</v>
      </c>
      <c r="F256">
        <v>1</v>
      </c>
      <c r="I256" t="str">
        <f>Configuracion!$B$2 &amp;"-" &amp;E256</f>
        <v>monteria-4254</v>
      </c>
      <c r="J256">
        <f t="shared" si="6"/>
        <v>4254</v>
      </c>
      <c r="K256">
        <v>11</v>
      </c>
      <c r="L256">
        <f>Configuracion!$B$3</f>
        <v>18686</v>
      </c>
      <c r="M256">
        <v>22362</v>
      </c>
      <c r="N256" t="str">
        <f t="shared" si="7"/>
        <v>('ANGIE BURGOS','','3008336162','3008336162','4254','1','','','monteria-4254','4254','11','18686'),</v>
      </c>
    </row>
    <row r="257" spans="1:14" x14ac:dyDescent="0.25">
      <c r="A257" t="s">
        <v>302</v>
      </c>
      <c r="C257">
        <v>3126323033</v>
      </c>
      <c r="D257">
        <v>3126323033</v>
      </c>
      <c r="E257">
        <v>4255</v>
      </c>
      <c r="F257">
        <v>1</v>
      </c>
      <c r="I257" t="str">
        <f>Configuracion!$B$2 &amp;"-" &amp;E257</f>
        <v>monteria-4255</v>
      </c>
      <c r="J257">
        <f t="shared" si="6"/>
        <v>4255</v>
      </c>
      <c r="K257">
        <v>11</v>
      </c>
      <c r="L257">
        <f>Configuracion!$B$3</f>
        <v>18686</v>
      </c>
      <c r="M257">
        <v>22363</v>
      </c>
      <c r="N257" t="str">
        <f t="shared" si="7"/>
        <v>('SONIA LOPEZ','','3126323033','3126323033','4255','1','','','monteria-4255','4255','11','18686'),</v>
      </c>
    </row>
    <row r="258" spans="1:14" x14ac:dyDescent="0.25">
      <c r="A258" t="s">
        <v>303</v>
      </c>
      <c r="C258">
        <v>3003048553</v>
      </c>
      <c r="D258">
        <v>3003048553</v>
      </c>
      <c r="E258">
        <v>4256</v>
      </c>
      <c r="F258">
        <v>1</v>
      </c>
      <c r="I258" t="str">
        <f>Configuracion!$B$2 &amp;"-" &amp;E258</f>
        <v>monteria-4256</v>
      </c>
      <c r="J258">
        <f t="shared" si="6"/>
        <v>4256</v>
      </c>
      <c r="K258">
        <v>11</v>
      </c>
      <c r="L258">
        <f>Configuracion!$B$3</f>
        <v>18686</v>
      </c>
      <c r="M258">
        <v>22364</v>
      </c>
      <c r="N258" t="str">
        <f t="shared" si="7"/>
        <v>('PATRICIA PILAR','','3003048553','3003048553','4256','1','','','monteria-4256','4256','11','18686'),</v>
      </c>
    </row>
    <row r="259" spans="1:14" x14ac:dyDescent="0.25">
      <c r="A259" t="s">
        <v>304</v>
      </c>
      <c r="C259">
        <v>398898</v>
      </c>
      <c r="D259">
        <v>398898</v>
      </c>
      <c r="E259">
        <v>4257</v>
      </c>
      <c r="F259">
        <v>1</v>
      </c>
      <c r="I259" t="str">
        <f>Configuracion!$B$2 &amp;"-" &amp;E259</f>
        <v>monteria-4257</v>
      </c>
      <c r="J259">
        <f t="shared" ref="J259:J269" si="8">E259</f>
        <v>4257</v>
      </c>
      <c r="K259">
        <v>11</v>
      </c>
      <c r="L259">
        <f>Configuracion!$B$3</f>
        <v>18686</v>
      </c>
      <c r="M259">
        <v>22365</v>
      </c>
      <c r="N259" t="str">
        <f t="shared" ref="N259:N269" si="9">"('" &amp; A259&amp; "','" &amp; B259 &amp; "','" &amp;C259 &amp; "','" &amp;D259&amp; "','" &amp;E259&amp; "','" &amp;F259&amp; "','" &amp;G259&amp; "','" &amp;H259&amp; "','" &amp;I259&amp; "','" &amp;J259&amp; "','" &amp;K259&amp; "','" &amp;L259 &amp; "'),"</f>
        <v>('NAVIS','','398898','398898','4257','1','','','monteria-4257','4257','11','18686'),</v>
      </c>
    </row>
    <row r="260" spans="1:14" x14ac:dyDescent="0.25">
      <c r="A260" t="s">
        <v>43</v>
      </c>
      <c r="C260">
        <v>3156778982</v>
      </c>
      <c r="D260">
        <v>3156778982</v>
      </c>
      <c r="E260">
        <v>4258</v>
      </c>
      <c r="F260">
        <v>1</v>
      </c>
      <c r="I260" t="str">
        <f>Configuracion!$B$2 &amp;"-" &amp;E260</f>
        <v>monteria-4258</v>
      </c>
      <c r="J260">
        <f t="shared" si="8"/>
        <v>4258</v>
      </c>
      <c r="K260">
        <v>11</v>
      </c>
      <c r="L260">
        <f>Configuracion!$B$3</f>
        <v>18686</v>
      </c>
      <c r="M260">
        <v>22366</v>
      </c>
      <c r="N260" t="str">
        <f t="shared" si="9"/>
        <v>('ANGIE','','3156778982','3156778982','4258','1','','','monteria-4258','4258','11','18686'),</v>
      </c>
    </row>
    <row r="261" spans="1:14" x14ac:dyDescent="0.25">
      <c r="A261" t="s">
        <v>305</v>
      </c>
      <c r="C261">
        <v>3218053699</v>
      </c>
      <c r="D261">
        <v>3218053699</v>
      </c>
      <c r="E261">
        <v>4259</v>
      </c>
      <c r="F261">
        <v>1</v>
      </c>
      <c r="I261" t="str">
        <f>Configuracion!$B$2 &amp;"-" &amp;E261</f>
        <v>monteria-4259</v>
      </c>
      <c r="J261">
        <f t="shared" si="8"/>
        <v>4259</v>
      </c>
      <c r="K261">
        <v>11</v>
      </c>
      <c r="L261">
        <f>Configuracion!$B$3</f>
        <v>18686</v>
      </c>
      <c r="M261">
        <v>22367</v>
      </c>
      <c r="N261" t="str">
        <f t="shared" si="9"/>
        <v>('FLOR MAMA','','3218053699','3218053699','4259','1','','','monteria-4259','4259','11','18686'),</v>
      </c>
    </row>
    <row r="262" spans="1:14" x14ac:dyDescent="0.25">
      <c r="A262" t="s">
        <v>306</v>
      </c>
      <c r="C262">
        <v>3016701448</v>
      </c>
      <c r="D262">
        <v>3016701448</v>
      </c>
      <c r="E262">
        <v>4260</v>
      </c>
      <c r="F262">
        <v>1</v>
      </c>
      <c r="I262" t="str">
        <f>Configuracion!$B$2 &amp;"-" &amp;E262</f>
        <v>monteria-4260</v>
      </c>
      <c r="J262">
        <f t="shared" si="8"/>
        <v>4260</v>
      </c>
      <c r="K262">
        <v>11</v>
      </c>
      <c r="L262">
        <f>Configuracion!$B$3</f>
        <v>18686</v>
      </c>
      <c r="M262">
        <v>22368</v>
      </c>
      <c r="N262" t="str">
        <f t="shared" si="9"/>
        <v>('NELCY','','3016701448','3016701448','4260','1','','','monteria-4260','4260','11','18686'),</v>
      </c>
    </row>
    <row r="263" spans="1:14" x14ac:dyDescent="0.25">
      <c r="A263" t="s">
        <v>158</v>
      </c>
      <c r="C263">
        <v>398902</v>
      </c>
      <c r="D263">
        <v>398902</v>
      </c>
      <c r="E263">
        <v>4261</v>
      </c>
      <c r="F263">
        <v>1</v>
      </c>
      <c r="I263" t="str">
        <f>Configuracion!$B$2 &amp;"-" &amp;E263</f>
        <v>monteria-4261</v>
      </c>
      <c r="J263">
        <f t="shared" si="8"/>
        <v>4261</v>
      </c>
      <c r="K263">
        <v>11</v>
      </c>
      <c r="L263">
        <f>Configuracion!$B$3</f>
        <v>18686</v>
      </c>
      <c r="M263">
        <v>22369</v>
      </c>
      <c r="N263" t="str">
        <f t="shared" si="9"/>
        <v>('SEÑOR ANIBAL','','398902','398902','4261','1','','','monteria-4261','4261','11','18686'),</v>
      </c>
    </row>
    <row r="264" spans="1:14" x14ac:dyDescent="0.25">
      <c r="A264" t="s">
        <v>307</v>
      </c>
      <c r="C264">
        <v>398903</v>
      </c>
      <c r="D264">
        <v>398903</v>
      </c>
      <c r="E264">
        <v>4262</v>
      </c>
      <c r="F264">
        <v>1</v>
      </c>
      <c r="I264" t="str">
        <f>Configuracion!$B$2 &amp;"-" &amp;E264</f>
        <v>monteria-4262</v>
      </c>
      <c r="J264">
        <f t="shared" si="8"/>
        <v>4262</v>
      </c>
      <c r="K264">
        <v>11</v>
      </c>
      <c r="L264">
        <f>Configuracion!$B$3</f>
        <v>18686</v>
      </c>
      <c r="M264">
        <v>22370</v>
      </c>
      <c r="N264" t="str">
        <f t="shared" si="9"/>
        <v>('INGRID NISPERUZA','','398903','398903','4262','1','','','monteria-4262','4262','11','18686'),</v>
      </c>
    </row>
    <row r="265" spans="1:14" x14ac:dyDescent="0.25">
      <c r="A265" t="s">
        <v>64</v>
      </c>
      <c r="C265">
        <v>398904</v>
      </c>
      <c r="D265">
        <v>398904</v>
      </c>
      <c r="E265">
        <v>4263</v>
      </c>
      <c r="F265">
        <v>1</v>
      </c>
      <c r="I265" t="str">
        <f>Configuracion!$B$2 &amp;"-" &amp;E265</f>
        <v>monteria-4263</v>
      </c>
      <c r="J265">
        <f t="shared" si="8"/>
        <v>4263</v>
      </c>
      <c r="K265">
        <v>11</v>
      </c>
      <c r="L265">
        <f>Configuracion!$B$3</f>
        <v>18686</v>
      </c>
      <c r="M265">
        <v>22371</v>
      </c>
      <c r="N265" t="str">
        <f t="shared" si="9"/>
        <v>('SOFIA','','398904','398904','4263','1','','','monteria-4263','4263','11','18686'),</v>
      </c>
    </row>
    <row r="266" spans="1:14" x14ac:dyDescent="0.25">
      <c r="A266" t="s">
        <v>308</v>
      </c>
      <c r="C266">
        <v>398905</v>
      </c>
      <c r="D266">
        <v>398905</v>
      </c>
      <c r="E266">
        <v>4264</v>
      </c>
      <c r="F266">
        <v>1</v>
      </c>
      <c r="I266" t="str">
        <f>Configuracion!$B$2 &amp;"-" &amp;E266</f>
        <v>monteria-4264</v>
      </c>
      <c r="J266">
        <f t="shared" si="8"/>
        <v>4264</v>
      </c>
      <c r="K266">
        <v>11</v>
      </c>
      <c r="L266">
        <f>Configuracion!$B$3</f>
        <v>18686</v>
      </c>
      <c r="M266">
        <v>22372</v>
      </c>
      <c r="N266" t="str">
        <f t="shared" si="9"/>
        <v>('CHARY','','398905','398905','4264','1','','','monteria-4264','4264','11','18686'),</v>
      </c>
    </row>
    <row r="267" spans="1:14" x14ac:dyDescent="0.25">
      <c r="A267" t="s">
        <v>159</v>
      </c>
      <c r="C267">
        <v>398906</v>
      </c>
      <c r="D267">
        <v>398906</v>
      </c>
      <c r="E267">
        <v>4265</v>
      </c>
      <c r="F267">
        <v>1</v>
      </c>
      <c r="I267" t="str">
        <f>Configuracion!$B$2 &amp;"-" &amp;E267</f>
        <v>monteria-4265</v>
      </c>
      <c r="J267">
        <f t="shared" si="8"/>
        <v>4265</v>
      </c>
      <c r="K267">
        <v>11</v>
      </c>
      <c r="L267">
        <f>Configuracion!$B$3</f>
        <v>18686</v>
      </c>
      <c r="M267">
        <v>22373</v>
      </c>
      <c r="N267" t="str">
        <f t="shared" si="9"/>
        <v>('AYARI','','398906','398906','4265','1','','','monteria-4265','4265','11','18686'),</v>
      </c>
    </row>
    <row r="268" spans="1:14" x14ac:dyDescent="0.25">
      <c r="A268" t="s">
        <v>148</v>
      </c>
      <c r="C268">
        <v>3113623189</v>
      </c>
      <c r="D268">
        <v>3113623189</v>
      </c>
      <c r="E268">
        <v>4266</v>
      </c>
      <c r="F268">
        <v>1</v>
      </c>
      <c r="I268" t="str">
        <f>Configuracion!$B$2 &amp;"-" &amp;E268</f>
        <v>monteria-4266</v>
      </c>
      <c r="J268">
        <f t="shared" si="8"/>
        <v>4266</v>
      </c>
      <c r="K268">
        <v>11</v>
      </c>
      <c r="L268">
        <f>Configuracion!$B$3</f>
        <v>18686</v>
      </c>
      <c r="M268">
        <v>22374</v>
      </c>
      <c r="N268" t="str">
        <f t="shared" si="9"/>
        <v>('LUZ ','','3113623189','3113623189','4266','1','','','monteria-4266','4266','11','18686'),</v>
      </c>
    </row>
    <row r="269" spans="1:14" x14ac:dyDescent="0.25">
      <c r="A269" t="s">
        <v>309</v>
      </c>
      <c r="C269">
        <v>398908</v>
      </c>
      <c r="D269">
        <v>398908</v>
      </c>
      <c r="E269">
        <v>4267</v>
      </c>
      <c r="F269">
        <v>1</v>
      </c>
      <c r="I269" t="str">
        <f>Configuracion!$B$2 &amp;"-" &amp;E269</f>
        <v>monteria-4267</v>
      </c>
      <c r="J269">
        <f t="shared" si="8"/>
        <v>4267</v>
      </c>
      <c r="K269">
        <v>11</v>
      </c>
      <c r="L269">
        <f>Configuracion!$B$3</f>
        <v>18686</v>
      </c>
      <c r="M269">
        <v>22375</v>
      </c>
      <c r="N269" t="str">
        <f t="shared" si="9"/>
        <v>('KERLIS','','398908','398908','4267','1','','','monteria-4267','4267','11','18686'),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EE05-1957-4CE7-BD2D-34B7BFED1D5F}">
  <dimension ref="A1:E1"/>
  <sheetViews>
    <sheetView tabSelected="1" workbookViewId="0">
      <selection activeCell="H18" sqref="H18"/>
    </sheetView>
  </sheetViews>
  <sheetFormatPr baseColWidth="10" defaultRowHeight="15" x14ac:dyDescent="0.25"/>
  <cols>
    <col min="4" max="4" width="13.85546875" bestFit="1" customWidth="1"/>
  </cols>
  <sheetData>
    <row r="1" spans="1:5" x14ac:dyDescent="0.25">
      <c r="A1" t="s">
        <v>333</v>
      </c>
      <c r="B1" t="s">
        <v>55</v>
      </c>
      <c r="C1" t="s">
        <v>335</v>
      </c>
      <c r="D1" t="s">
        <v>336</v>
      </c>
      <c r="E1" t="s">
        <v>337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8F00-8A46-46E0-840C-491049E15AC3}">
  <dimension ref="A1:E269"/>
  <sheetViews>
    <sheetView workbookViewId="0">
      <selection activeCell="E6" sqref="E6"/>
    </sheetView>
  </sheetViews>
  <sheetFormatPr baseColWidth="10" defaultRowHeight="15" x14ac:dyDescent="0.25"/>
  <cols>
    <col min="4" max="4" width="9.42578125" bestFit="1" customWidth="1"/>
    <col min="5" max="5" width="66.5703125" bestFit="1" customWidth="1"/>
  </cols>
  <sheetData>
    <row r="1" spans="1:5" x14ac:dyDescent="0.25">
      <c r="A1" s="20" t="s">
        <v>54</v>
      </c>
      <c r="B1" s="20" t="s">
        <v>333</v>
      </c>
      <c r="C1" s="20" t="s">
        <v>334</v>
      </c>
      <c r="D1" s="20" t="s">
        <v>202</v>
      </c>
      <c r="E1" t="s">
        <v>203</v>
      </c>
    </row>
    <row r="2" spans="1:5" x14ac:dyDescent="0.25">
      <c r="A2">
        <v>1121</v>
      </c>
      <c r="B2">
        <f>'Terceros-Clientes'!A3</f>
        <v>6</v>
      </c>
      <c r="C2">
        <f>'Terceros-Clientes'!G3</f>
        <v>22108</v>
      </c>
      <c r="D2">
        <f>C3</f>
        <v>22109</v>
      </c>
      <c r="E2" t="str">
        <f>"("&amp;B2&amp;","&amp;C2&amp;","&amp;D2 &amp; "),"</f>
        <v>(6,22108,22109),</v>
      </c>
    </row>
    <row r="3" spans="1:5" x14ac:dyDescent="0.25">
      <c r="A3">
        <v>1122</v>
      </c>
      <c r="B3">
        <f>'Terceros-Clientes'!A4</f>
        <v>6</v>
      </c>
      <c r="C3">
        <f>'Terceros-Clientes'!G4</f>
        <v>22109</v>
      </c>
      <c r="D3">
        <f t="shared" ref="D3:D66" si="0">C4</f>
        <v>22110</v>
      </c>
      <c r="E3" t="str">
        <f t="shared" ref="E3:E66" si="1">"("&amp;B3&amp;","&amp;C3&amp;","&amp;D3 &amp; "),"</f>
        <v>(6,22109,22110),</v>
      </c>
    </row>
    <row r="4" spans="1:5" x14ac:dyDescent="0.25">
      <c r="A4">
        <v>1123</v>
      </c>
      <c r="B4">
        <f>'Terceros-Clientes'!A5</f>
        <v>6</v>
      </c>
      <c r="C4">
        <f>'Terceros-Clientes'!G5</f>
        <v>22110</v>
      </c>
      <c r="D4">
        <f t="shared" si="0"/>
        <v>22111</v>
      </c>
      <c r="E4" t="str">
        <f t="shared" si="1"/>
        <v>(6,22110,22111),</v>
      </c>
    </row>
    <row r="5" spans="1:5" x14ac:dyDescent="0.25">
      <c r="A5">
        <v>1124</v>
      </c>
      <c r="B5">
        <f>'Terceros-Clientes'!A6</f>
        <v>6</v>
      </c>
      <c r="C5">
        <f>'Terceros-Clientes'!G6</f>
        <v>22111</v>
      </c>
      <c r="D5">
        <f t="shared" si="0"/>
        <v>22112</v>
      </c>
      <c r="E5" t="str">
        <f t="shared" si="1"/>
        <v>(6,22111,22112),</v>
      </c>
    </row>
    <row r="6" spans="1:5" x14ac:dyDescent="0.25">
      <c r="A6">
        <v>1125</v>
      </c>
      <c r="B6">
        <f>'Terceros-Clientes'!A7</f>
        <v>6</v>
      </c>
      <c r="C6">
        <f>'Terceros-Clientes'!G7</f>
        <v>22112</v>
      </c>
      <c r="D6">
        <f t="shared" si="0"/>
        <v>22113</v>
      </c>
      <c r="E6" t="str">
        <f t="shared" si="1"/>
        <v>(6,22112,22113),</v>
      </c>
    </row>
    <row r="7" spans="1:5" x14ac:dyDescent="0.25">
      <c r="A7">
        <v>1126</v>
      </c>
      <c r="B7">
        <f>'Terceros-Clientes'!A8</f>
        <v>6</v>
      </c>
      <c r="C7">
        <f>'Terceros-Clientes'!G8</f>
        <v>22113</v>
      </c>
      <c r="D7">
        <f t="shared" si="0"/>
        <v>22114</v>
      </c>
      <c r="E7" t="str">
        <f t="shared" si="1"/>
        <v>(6,22113,22114),</v>
      </c>
    </row>
    <row r="8" spans="1:5" x14ac:dyDescent="0.25">
      <c r="A8">
        <v>1127</v>
      </c>
      <c r="B8">
        <f>'Terceros-Clientes'!A9</f>
        <v>6</v>
      </c>
      <c r="C8">
        <f>'Terceros-Clientes'!G9</f>
        <v>22114</v>
      </c>
      <c r="D8">
        <f t="shared" si="0"/>
        <v>22115</v>
      </c>
      <c r="E8" t="str">
        <f t="shared" si="1"/>
        <v>(6,22114,22115),</v>
      </c>
    </row>
    <row r="9" spans="1:5" x14ac:dyDescent="0.25">
      <c r="A9">
        <v>1128</v>
      </c>
      <c r="B9">
        <f>'Terceros-Clientes'!A10</f>
        <v>6</v>
      </c>
      <c r="C9">
        <f>'Terceros-Clientes'!G10</f>
        <v>22115</v>
      </c>
      <c r="D9">
        <f t="shared" si="0"/>
        <v>22116</v>
      </c>
      <c r="E9" t="str">
        <f t="shared" si="1"/>
        <v>(6,22115,22116),</v>
      </c>
    </row>
    <row r="10" spans="1:5" x14ac:dyDescent="0.25">
      <c r="A10">
        <v>1129</v>
      </c>
      <c r="B10">
        <f>'Terceros-Clientes'!A11</f>
        <v>6</v>
      </c>
      <c r="C10">
        <f>'Terceros-Clientes'!G11</f>
        <v>22116</v>
      </c>
      <c r="D10">
        <f t="shared" si="0"/>
        <v>22117</v>
      </c>
      <c r="E10" t="str">
        <f t="shared" si="1"/>
        <v>(6,22116,22117),</v>
      </c>
    </row>
    <row r="11" spans="1:5" x14ac:dyDescent="0.25">
      <c r="A11">
        <v>1130</v>
      </c>
      <c r="B11">
        <f>'Terceros-Clientes'!A12</f>
        <v>6</v>
      </c>
      <c r="C11">
        <f>'Terceros-Clientes'!G12</f>
        <v>22117</v>
      </c>
      <c r="D11">
        <f t="shared" si="0"/>
        <v>22118</v>
      </c>
      <c r="E11" t="str">
        <f t="shared" si="1"/>
        <v>(6,22117,22118),</v>
      </c>
    </row>
    <row r="12" spans="1:5" x14ac:dyDescent="0.25">
      <c r="A12">
        <v>1131</v>
      </c>
      <c r="B12">
        <f>'Terceros-Clientes'!A13</f>
        <v>6</v>
      </c>
      <c r="C12">
        <f>'Terceros-Clientes'!G13</f>
        <v>22118</v>
      </c>
      <c r="D12">
        <f t="shared" si="0"/>
        <v>22119</v>
      </c>
      <c r="E12" t="str">
        <f t="shared" si="1"/>
        <v>(6,22118,22119),</v>
      </c>
    </row>
    <row r="13" spans="1:5" x14ac:dyDescent="0.25">
      <c r="A13">
        <v>1132</v>
      </c>
      <c r="B13">
        <f>'Terceros-Clientes'!A14</f>
        <v>6</v>
      </c>
      <c r="C13">
        <f>'Terceros-Clientes'!G14</f>
        <v>22119</v>
      </c>
      <c r="D13">
        <f t="shared" si="0"/>
        <v>22120</v>
      </c>
      <c r="E13" t="str">
        <f t="shared" si="1"/>
        <v>(6,22119,22120),</v>
      </c>
    </row>
    <row r="14" spans="1:5" x14ac:dyDescent="0.25">
      <c r="A14">
        <v>1133</v>
      </c>
      <c r="B14">
        <f>'Terceros-Clientes'!A15</f>
        <v>6</v>
      </c>
      <c r="C14">
        <f>'Terceros-Clientes'!G15</f>
        <v>22120</v>
      </c>
      <c r="D14">
        <f t="shared" si="0"/>
        <v>22121</v>
      </c>
      <c r="E14" t="str">
        <f t="shared" si="1"/>
        <v>(6,22120,22121),</v>
      </c>
    </row>
    <row r="15" spans="1:5" x14ac:dyDescent="0.25">
      <c r="A15">
        <v>1134</v>
      </c>
      <c r="B15">
        <f>'Terceros-Clientes'!A16</f>
        <v>6</v>
      </c>
      <c r="C15">
        <f>'Terceros-Clientes'!G16</f>
        <v>22121</v>
      </c>
      <c r="D15">
        <f t="shared" si="0"/>
        <v>22122</v>
      </c>
      <c r="E15" t="str">
        <f t="shared" si="1"/>
        <v>(6,22121,22122),</v>
      </c>
    </row>
    <row r="16" spans="1:5" x14ac:dyDescent="0.25">
      <c r="A16">
        <v>1135</v>
      </c>
      <c r="B16">
        <f>'Terceros-Clientes'!A17</f>
        <v>6</v>
      </c>
      <c r="C16">
        <f>'Terceros-Clientes'!G17</f>
        <v>22122</v>
      </c>
      <c r="D16">
        <f t="shared" si="0"/>
        <v>22123</v>
      </c>
      <c r="E16" t="str">
        <f t="shared" si="1"/>
        <v>(6,22122,22123),</v>
      </c>
    </row>
    <row r="17" spans="1:5" x14ac:dyDescent="0.25">
      <c r="A17">
        <v>1136</v>
      </c>
      <c r="B17">
        <f>'Terceros-Clientes'!A18</f>
        <v>6</v>
      </c>
      <c r="C17">
        <f>'Terceros-Clientes'!G18</f>
        <v>22123</v>
      </c>
      <c r="D17">
        <f t="shared" si="0"/>
        <v>22124</v>
      </c>
      <c r="E17" t="str">
        <f t="shared" si="1"/>
        <v>(6,22123,22124),</v>
      </c>
    </row>
    <row r="18" spans="1:5" x14ac:dyDescent="0.25">
      <c r="A18">
        <v>1137</v>
      </c>
      <c r="B18">
        <f>'Terceros-Clientes'!A19</f>
        <v>6</v>
      </c>
      <c r="C18">
        <f>'Terceros-Clientes'!G19</f>
        <v>22124</v>
      </c>
      <c r="D18">
        <f t="shared" si="0"/>
        <v>22125</v>
      </c>
      <c r="E18" t="str">
        <f t="shared" si="1"/>
        <v>(6,22124,22125),</v>
      </c>
    </row>
    <row r="19" spans="1:5" x14ac:dyDescent="0.25">
      <c r="A19">
        <v>1138</v>
      </c>
      <c r="B19">
        <f>'Terceros-Clientes'!A20</f>
        <v>6</v>
      </c>
      <c r="C19">
        <f>'Terceros-Clientes'!G20</f>
        <v>22125</v>
      </c>
      <c r="D19">
        <f t="shared" si="0"/>
        <v>22126</v>
      </c>
      <c r="E19" t="str">
        <f t="shared" si="1"/>
        <v>(6,22125,22126),</v>
      </c>
    </row>
    <row r="20" spans="1:5" x14ac:dyDescent="0.25">
      <c r="A20">
        <v>1139</v>
      </c>
      <c r="B20">
        <f>'Terceros-Clientes'!A21</f>
        <v>6</v>
      </c>
      <c r="C20">
        <f>'Terceros-Clientes'!G21</f>
        <v>22126</v>
      </c>
      <c r="D20">
        <f t="shared" si="0"/>
        <v>22127</v>
      </c>
      <c r="E20" t="str">
        <f t="shared" si="1"/>
        <v>(6,22126,22127),</v>
      </c>
    </row>
    <row r="21" spans="1:5" x14ac:dyDescent="0.25">
      <c r="A21">
        <v>1140</v>
      </c>
      <c r="B21">
        <f>'Terceros-Clientes'!A22</f>
        <v>6</v>
      </c>
      <c r="C21">
        <f>'Terceros-Clientes'!G22</f>
        <v>22127</v>
      </c>
      <c r="D21">
        <f t="shared" si="0"/>
        <v>22128</v>
      </c>
      <c r="E21" t="str">
        <f t="shared" si="1"/>
        <v>(6,22127,22128),</v>
      </c>
    </row>
    <row r="22" spans="1:5" x14ac:dyDescent="0.25">
      <c r="A22">
        <v>1141</v>
      </c>
      <c r="B22">
        <f>'Terceros-Clientes'!A23</f>
        <v>6</v>
      </c>
      <c r="C22">
        <f>'Terceros-Clientes'!G23</f>
        <v>22128</v>
      </c>
      <c r="D22">
        <f t="shared" si="0"/>
        <v>22129</v>
      </c>
      <c r="E22" t="str">
        <f t="shared" si="1"/>
        <v>(6,22128,22129),</v>
      </c>
    </row>
    <row r="23" spans="1:5" x14ac:dyDescent="0.25">
      <c r="A23">
        <v>1142</v>
      </c>
      <c r="B23">
        <f>'Terceros-Clientes'!A24</f>
        <v>6</v>
      </c>
      <c r="C23">
        <f>'Terceros-Clientes'!G24</f>
        <v>22129</v>
      </c>
      <c r="D23">
        <f t="shared" si="0"/>
        <v>22130</v>
      </c>
      <c r="E23" t="str">
        <f t="shared" si="1"/>
        <v>(6,22129,22130),</v>
      </c>
    </row>
    <row r="24" spans="1:5" x14ac:dyDescent="0.25">
      <c r="A24">
        <v>1143</v>
      </c>
      <c r="B24">
        <f>'Terceros-Clientes'!A25</f>
        <v>6</v>
      </c>
      <c r="C24">
        <f>'Terceros-Clientes'!G25</f>
        <v>22130</v>
      </c>
      <c r="D24">
        <f t="shared" si="0"/>
        <v>22131</v>
      </c>
      <c r="E24" t="str">
        <f t="shared" si="1"/>
        <v>(6,22130,22131),</v>
      </c>
    </row>
    <row r="25" spans="1:5" x14ac:dyDescent="0.25">
      <c r="A25">
        <v>1144</v>
      </c>
      <c r="B25">
        <f>'Terceros-Clientes'!A26</f>
        <v>6</v>
      </c>
      <c r="C25">
        <f>'Terceros-Clientes'!G26</f>
        <v>22131</v>
      </c>
      <c r="D25">
        <f t="shared" si="0"/>
        <v>22132</v>
      </c>
      <c r="E25" t="str">
        <f t="shared" si="1"/>
        <v>(6,22131,22132),</v>
      </c>
    </row>
    <row r="26" spans="1:5" x14ac:dyDescent="0.25">
      <c r="A26">
        <v>1145</v>
      </c>
      <c r="B26">
        <f>'Terceros-Clientes'!A27</f>
        <v>6</v>
      </c>
      <c r="C26">
        <f>'Terceros-Clientes'!G27</f>
        <v>22132</v>
      </c>
      <c r="D26">
        <f t="shared" si="0"/>
        <v>22133</v>
      </c>
      <c r="E26" t="str">
        <f t="shared" si="1"/>
        <v>(6,22132,22133),</v>
      </c>
    </row>
    <row r="27" spans="1:5" x14ac:dyDescent="0.25">
      <c r="A27">
        <v>1146</v>
      </c>
      <c r="B27">
        <f>'Terceros-Clientes'!A28</f>
        <v>6</v>
      </c>
      <c r="C27">
        <f>'Terceros-Clientes'!G28</f>
        <v>22133</v>
      </c>
      <c r="D27">
        <f t="shared" si="0"/>
        <v>22134</v>
      </c>
      <c r="E27" t="str">
        <f t="shared" si="1"/>
        <v>(6,22133,22134),</v>
      </c>
    </row>
    <row r="28" spans="1:5" x14ac:dyDescent="0.25">
      <c r="A28">
        <v>1147</v>
      </c>
      <c r="B28">
        <f>'Terceros-Clientes'!A29</f>
        <v>6</v>
      </c>
      <c r="C28">
        <f>'Terceros-Clientes'!G29</f>
        <v>22134</v>
      </c>
      <c r="D28">
        <f t="shared" si="0"/>
        <v>22135</v>
      </c>
      <c r="E28" t="str">
        <f t="shared" si="1"/>
        <v>(6,22134,22135),</v>
      </c>
    </row>
    <row r="29" spans="1:5" x14ac:dyDescent="0.25">
      <c r="A29">
        <v>1148</v>
      </c>
      <c r="B29">
        <f>'Terceros-Clientes'!A30</f>
        <v>6</v>
      </c>
      <c r="C29">
        <f>'Terceros-Clientes'!G30</f>
        <v>22135</v>
      </c>
      <c r="D29">
        <f t="shared" si="0"/>
        <v>22136</v>
      </c>
      <c r="E29" t="str">
        <f t="shared" si="1"/>
        <v>(6,22135,22136),</v>
      </c>
    </row>
    <row r="30" spans="1:5" x14ac:dyDescent="0.25">
      <c r="A30">
        <v>1149</v>
      </c>
      <c r="B30">
        <f>'Terceros-Clientes'!A31</f>
        <v>6</v>
      </c>
      <c r="C30">
        <f>'Terceros-Clientes'!G31</f>
        <v>22136</v>
      </c>
      <c r="D30">
        <f t="shared" si="0"/>
        <v>22137</v>
      </c>
      <c r="E30" t="str">
        <f t="shared" si="1"/>
        <v>(6,22136,22137),</v>
      </c>
    </row>
    <row r="31" spans="1:5" x14ac:dyDescent="0.25">
      <c r="A31">
        <v>1150</v>
      </c>
      <c r="B31">
        <f>'Terceros-Clientes'!A32</f>
        <v>6</v>
      </c>
      <c r="C31">
        <f>'Terceros-Clientes'!G32</f>
        <v>22137</v>
      </c>
      <c r="D31">
        <f t="shared" si="0"/>
        <v>22138</v>
      </c>
      <c r="E31" t="str">
        <f t="shared" si="1"/>
        <v>(6,22137,22138),</v>
      </c>
    </row>
    <row r="32" spans="1:5" x14ac:dyDescent="0.25">
      <c r="A32">
        <v>1151</v>
      </c>
      <c r="B32">
        <f>'Terceros-Clientes'!A33</f>
        <v>6</v>
      </c>
      <c r="C32">
        <f>'Terceros-Clientes'!G33</f>
        <v>22138</v>
      </c>
      <c r="D32">
        <f t="shared" si="0"/>
        <v>22139</v>
      </c>
      <c r="E32" t="str">
        <f t="shared" si="1"/>
        <v>(6,22138,22139),</v>
      </c>
    </row>
    <row r="33" spans="1:5" x14ac:dyDescent="0.25">
      <c r="A33">
        <v>1152</v>
      </c>
      <c r="B33">
        <f>'Terceros-Clientes'!A34</f>
        <v>6</v>
      </c>
      <c r="C33">
        <f>'Terceros-Clientes'!G34</f>
        <v>22139</v>
      </c>
      <c r="D33">
        <f t="shared" si="0"/>
        <v>22140</v>
      </c>
      <c r="E33" t="str">
        <f t="shared" si="1"/>
        <v>(6,22139,22140),</v>
      </c>
    </row>
    <row r="34" spans="1:5" x14ac:dyDescent="0.25">
      <c r="A34">
        <v>1153</v>
      </c>
      <c r="B34">
        <f>'Terceros-Clientes'!A35</f>
        <v>6</v>
      </c>
      <c r="C34">
        <f>'Terceros-Clientes'!G35</f>
        <v>22140</v>
      </c>
      <c r="D34">
        <f t="shared" si="0"/>
        <v>22141</v>
      </c>
      <c r="E34" t="str">
        <f t="shared" si="1"/>
        <v>(6,22140,22141),</v>
      </c>
    </row>
    <row r="35" spans="1:5" x14ac:dyDescent="0.25">
      <c r="A35">
        <v>1154</v>
      </c>
      <c r="B35">
        <f>'Terceros-Clientes'!A36</f>
        <v>6</v>
      </c>
      <c r="C35">
        <f>'Terceros-Clientes'!G36</f>
        <v>22141</v>
      </c>
      <c r="D35">
        <f t="shared" si="0"/>
        <v>22142</v>
      </c>
      <c r="E35" t="str">
        <f t="shared" si="1"/>
        <v>(6,22141,22142),</v>
      </c>
    </row>
    <row r="36" spans="1:5" x14ac:dyDescent="0.25">
      <c r="A36">
        <v>1155</v>
      </c>
      <c r="B36">
        <f>'Terceros-Clientes'!A37</f>
        <v>6</v>
      </c>
      <c r="C36">
        <f>'Terceros-Clientes'!G37</f>
        <v>22142</v>
      </c>
      <c r="D36">
        <f t="shared" si="0"/>
        <v>22143</v>
      </c>
      <c r="E36" t="str">
        <f t="shared" si="1"/>
        <v>(6,22142,22143),</v>
      </c>
    </row>
    <row r="37" spans="1:5" x14ac:dyDescent="0.25">
      <c r="A37">
        <v>1156</v>
      </c>
      <c r="B37">
        <f>'Terceros-Clientes'!A38</f>
        <v>6</v>
      </c>
      <c r="C37">
        <f>'Terceros-Clientes'!G38</f>
        <v>22143</v>
      </c>
      <c r="D37">
        <f t="shared" si="0"/>
        <v>22144</v>
      </c>
      <c r="E37" t="str">
        <f t="shared" si="1"/>
        <v>(6,22143,22144),</v>
      </c>
    </row>
    <row r="38" spans="1:5" x14ac:dyDescent="0.25">
      <c r="A38">
        <v>1157</v>
      </c>
      <c r="B38">
        <f>'Terceros-Clientes'!A39</f>
        <v>6</v>
      </c>
      <c r="C38">
        <f>'Terceros-Clientes'!G39</f>
        <v>22144</v>
      </c>
      <c r="D38">
        <f t="shared" si="0"/>
        <v>22145</v>
      </c>
      <c r="E38" t="str">
        <f t="shared" si="1"/>
        <v>(6,22144,22145),</v>
      </c>
    </row>
    <row r="39" spans="1:5" x14ac:dyDescent="0.25">
      <c r="A39">
        <v>1158</v>
      </c>
      <c r="B39">
        <f>'Terceros-Clientes'!A40</f>
        <v>6</v>
      </c>
      <c r="C39">
        <f>'Terceros-Clientes'!G40</f>
        <v>22145</v>
      </c>
      <c r="D39">
        <f t="shared" si="0"/>
        <v>22146</v>
      </c>
      <c r="E39" t="str">
        <f t="shared" si="1"/>
        <v>(6,22145,22146),</v>
      </c>
    </row>
    <row r="40" spans="1:5" x14ac:dyDescent="0.25">
      <c r="A40">
        <v>1159</v>
      </c>
      <c r="B40">
        <f>'Terceros-Clientes'!A41</f>
        <v>6</v>
      </c>
      <c r="C40">
        <f>'Terceros-Clientes'!G41</f>
        <v>22146</v>
      </c>
      <c r="D40">
        <f t="shared" si="0"/>
        <v>22147</v>
      </c>
      <c r="E40" t="str">
        <f t="shared" si="1"/>
        <v>(6,22146,22147),</v>
      </c>
    </row>
    <row r="41" spans="1:5" x14ac:dyDescent="0.25">
      <c r="A41">
        <v>1160</v>
      </c>
      <c r="B41">
        <f>'Terceros-Clientes'!A42</f>
        <v>6</v>
      </c>
      <c r="C41">
        <f>'Terceros-Clientes'!G42</f>
        <v>22147</v>
      </c>
      <c r="D41">
        <f t="shared" si="0"/>
        <v>22148</v>
      </c>
      <c r="E41" t="str">
        <f t="shared" si="1"/>
        <v>(6,22147,22148),</v>
      </c>
    </row>
    <row r="42" spans="1:5" x14ac:dyDescent="0.25">
      <c r="A42">
        <v>1161</v>
      </c>
      <c r="B42">
        <f>'Terceros-Clientes'!A43</f>
        <v>6</v>
      </c>
      <c r="C42">
        <f>'Terceros-Clientes'!G43</f>
        <v>22148</v>
      </c>
      <c r="D42">
        <f t="shared" si="0"/>
        <v>22149</v>
      </c>
      <c r="E42" t="str">
        <f t="shared" si="1"/>
        <v>(6,22148,22149),</v>
      </c>
    </row>
    <row r="43" spans="1:5" x14ac:dyDescent="0.25">
      <c r="A43">
        <v>1162</v>
      </c>
      <c r="B43">
        <f>'Terceros-Clientes'!A44</f>
        <v>6</v>
      </c>
      <c r="C43">
        <f>'Terceros-Clientes'!G44</f>
        <v>22149</v>
      </c>
      <c r="D43">
        <f t="shared" si="0"/>
        <v>22150</v>
      </c>
      <c r="E43" t="str">
        <f t="shared" si="1"/>
        <v>(6,22149,22150),</v>
      </c>
    </row>
    <row r="44" spans="1:5" x14ac:dyDescent="0.25">
      <c r="A44">
        <v>1163</v>
      </c>
      <c r="B44">
        <f>'Terceros-Clientes'!A45</f>
        <v>6</v>
      </c>
      <c r="C44">
        <f>'Terceros-Clientes'!G45</f>
        <v>22150</v>
      </c>
      <c r="D44">
        <f t="shared" si="0"/>
        <v>22151</v>
      </c>
      <c r="E44" t="str">
        <f t="shared" si="1"/>
        <v>(6,22150,22151),</v>
      </c>
    </row>
    <row r="45" spans="1:5" x14ac:dyDescent="0.25">
      <c r="A45">
        <v>1164</v>
      </c>
      <c r="B45">
        <f>'Terceros-Clientes'!A46</f>
        <v>6</v>
      </c>
      <c r="C45">
        <f>'Terceros-Clientes'!G46</f>
        <v>22151</v>
      </c>
      <c r="D45">
        <f t="shared" si="0"/>
        <v>22152</v>
      </c>
      <c r="E45" t="str">
        <f t="shared" si="1"/>
        <v>(6,22151,22152),</v>
      </c>
    </row>
    <row r="46" spans="1:5" x14ac:dyDescent="0.25">
      <c r="A46">
        <v>1165</v>
      </c>
      <c r="B46">
        <f>'Terceros-Clientes'!A47</f>
        <v>6</v>
      </c>
      <c r="C46">
        <f>'Terceros-Clientes'!G47</f>
        <v>22152</v>
      </c>
      <c r="D46">
        <f t="shared" si="0"/>
        <v>22153</v>
      </c>
      <c r="E46" t="str">
        <f t="shared" si="1"/>
        <v>(6,22152,22153),</v>
      </c>
    </row>
    <row r="47" spans="1:5" x14ac:dyDescent="0.25">
      <c r="A47">
        <v>1166</v>
      </c>
      <c r="B47">
        <f>'Terceros-Clientes'!A48</f>
        <v>6</v>
      </c>
      <c r="C47">
        <f>'Terceros-Clientes'!G48</f>
        <v>22153</v>
      </c>
      <c r="D47">
        <f t="shared" si="0"/>
        <v>22154</v>
      </c>
      <c r="E47" t="str">
        <f t="shared" si="1"/>
        <v>(6,22153,22154),</v>
      </c>
    </row>
    <row r="48" spans="1:5" x14ac:dyDescent="0.25">
      <c r="A48">
        <v>1167</v>
      </c>
      <c r="B48">
        <f>'Terceros-Clientes'!A49</f>
        <v>6</v>
      </c>
      <c r="C48">
        <f>'Terceros-Clientes'!G49</f>
        <v>22154</v>
      </c>
      <c r="D48">
        <f t="shared" si="0"/>
        <v>22155</v>
      </c>
      <c r="E48" t="str">
        <f t="shared" si="1"/>
        <v>(6,22154,22155),</v>
      </c>
    </row>
    <row r="49" spans="1:5" x14ac:dyDescent="0.25">
      <c r="A49">
        <v>1168</v>
      </c>
      <c r="B49">
        <f>'Terceros-Clientes'!A50</f>
        <v>6</v>
      </c>
      <c r="C49">
        <f>'Terceros-Clientes'!G50</f>
        <v>22155</v>
      </c>
      <c r="D49">
        <f t="shared" si="0"/>
        <v>22156</v>
      </c>
      <c r="E49" t="str">
        <f t="shared" si="1"/>
        <v>(6,22155,22156),</v>
      </c>
    </row>
    <row r="50" spans="1:5" x14ac:dyDescent="0.25">
      <c r="A50">
        <v>1169</v>
      </c>
      <c r="B50">
        <f>'Terceros-Clientes'!A51</f>
        <v>6</v>
      </c>
      <c r="C50">
        <f>'Terceros-Clientes'!G51</f>
        <v>22156</v>
      </c>
      <c r="D50">
        <f t="shared" si="0"/>
        <v>22157</v>
      </c>
      <c r="E50" t="str">
        <f t="shared" si="1"/>
        <v>(6,22156,22157),</v>
      </c>
    </row>
    <row r="51" spans="1:5" x14ac:dyDescent="0.25">
      <c r="A51">
        <v>1170</v>
      </c>
      <c r="B51">
        <f>'Terceros-Clientes'!A52</f>
        <v>6</v>
      </c>
      <c r="C51">
        <f>'Terceros-Clientes'!G52</f>
        <v>22157</v>
      </c>
      <c r="D51">
        <f t="shared" si="0"/>
        <v>22158</v>
      </c>
      <c r="E51" t="str">
        <f t="shared" si="1"/>
        <v>(6,22157,22158),</v>
      </c>
    </row>
    <row r="52" spans="1:5" x14ac:dyDescent="0.25">
      <c r="A52">
        <v>1171</v>
      </c>
      <c r="B52">
        <f>'Terceros-Clientes'!A53</f>
        <v>6</v>
      </c>
      <c r="C52">
        <f>'Terceros-Clientes'!G53</f>
        <v>22158</v>
      </c>
      <c r="D52">
        <f t="shared" si="0"/>
        <v>22159</v>
      </c>
      <c r="E52" t="str">
        <f t="shared" si="1"/>
        <v>(6,22158,22159),</v>
      </c>
    </row>
    <row r="53" spans="1:5" x14ac:dyDescent="0.25">
      <c r="A53">
        <v>1172</v>
      </c>
      <c r="B53">
        <f>'Terceros-Clientes'!A54</f>
        <v>6</v>
      </c>
      <c r="C53">
        <f>'Terceros-Clientes'!G54</f>
        <v>22159</v>
      </c>
      <c r="D53">
        <f t="shared" si="0"/>
        <v>22160</v>
      </c>
      <c r="E53" t="str">
        <f t="shared" si="1"/>
        <v>(6,22159,22160),</v>
      </c>
    </row>
    <row r="54" spans="1:5" x14ac:dyDescent="0.25">
      <c r="A54">
        <v>1173</v>
      </c>
      <c r="B54">
        <f>'Terceros-Clientes'!A55</f>
        <v>6</v>
      </c>
      <c r="C54">
        <f>'Terceros-Clientes'!G55</f>
        <v>22160</v>
      </c>
      <c r="D54">
        <f t="shared" si="0"/>
        <v>22161</v>
      </c>
      <c r="E54" t="str">
        <f t="shared" si="1"/>
        <v>(6,22160,22161),</v>
      </c>
    </row>
    <row r="55" spans="1:5" x14ac:dyDescent="0.25">
      <c r="A55">
        <v>1174</v>
      </c>
      <c r="B55">
        <f>'Terceros-Clientes'!A56</f>
        <v>6</v>
      </c>
      <c r="C55">
        <f>'Terceros-Clientes'!G56</f>
        <v>22161</v>
      </c>
      <c r="D55">
        <f t="shared" si="0"/>
        <v>22162</v>
      </c>
      <c r="E55" t="str">
        <f t="shared" si="1"/>
        <v>(6,22161,22162),</v>
      </c>
    </row>
    <row r="56" spans="1:5" x14ac:dyDescent="0.25">
      <c r="A56">
        <v>1175</v>
      </c>
      <c r="B56">
        <f>'Terceros-Clientes'!A57</f>
        <v>6</v>
      </c>
      <c r="C56">
        <f>'Terceros-Clientes'!G57</f>
        <v>22162</v>
      </c>
      <c r="D56">
        <f t="shared" si="0"/>
        <v>22163</v>
      </c>
      <c r="E56" t="str">
        <f t="shared" si="1"/>
        <v>(6,22162,22163),</v>
      </c>
    </row>
    <row r="57" spans="1:5" x14ac:dyDescent="0.25">
      <c r="A57">
        <v>1176</v>
      </c>
      <c r="B57">
        <f>'Terceros-Clientes'!A58</f>
        <v>6</v>
      </c>
      <c r="C57">
        <f>'Terceros-Clientes'!G58</f>
        <v>22163</v>
      </c>
      <c r="D57">
        <f t="shared" si="0"/>
        <v>22164</v>
      </c>
      <c r="E57" t="str">
        <f t="shared" si="1"/>
        <v>(6,22163,22164),</v>
      </c>
    </row>
    <row r="58" spans="1:5" x14ac:dyDescent="0.25">
      <c r="A58">
        <v>1177</v>
      </c>
      <c r="B58">
        <f>'Terceros-Clientes'!A59</f>
        <v>6</v>
      </c>
      <c r="C58">
        <f>'Terceros-Clientes'!G59</f>
        <v>22164</v>
      </c>
      <c r="D58">
        <f t="shared" si="0"/>
        <v>22165</v>
      </c>
      <c r="E58" t="str">
        <f t="shared" si="1"/>
        <v>(6,22164,22165),</v>
      </c>
    </row>
    <row r="59" spans="1:5" x14ac:dyDescent="0.25">
      <c r="A59">
        <v>1178</v>
      </c>
      <c r="B59">
        <f>'Terceros-Clientes'!A60</f>
        <v>6</v>
      </c>
      <c r="C59">
        <f>'Terceros-Clientes'!G60</f>
        <v>22165</v>
      </c>
      <c r="D59">
        <f t="shared" si="0"/>
        <v>22166</v>
      </c>
      <c r="E59" t="str">
        <f t="shared" si="1"/>
        <v>(6,22165,22166),</v>
      </c>
    </row>
    <row r="60" spans="1:5" x14ac:dyDescent="0.25">
      <c r="A60">
        <v>1179</v>
      </c>
      <c r="B60">
        <f>'Terceros-Clientes'!A61</f>
        <v>6</v>
      </c>
      <c r="C60">
        <f>'Terceros-Clientes'!G61</f>
        <v>22166</v>
      </c>
      <c r="D60">
        <f t="shared" si="0"/>
        <v>22167</v>
      </c>
      <c r="E60" t="str">
        <f t="shared" si="1"/>
        <v>(6,22166,22167),</v>
      </c>
    </row>
    <row r="61" spans="1:5" x14ac:dyDescent="0.25">
      <c r="A61">
        <v>1180</v>
      </c>
      <c r="B61">
        <f>'Terceros-Clientes'!A62</f>
        <v>6</v>
      </c>
      <c r="C61">
        <f>'Terceros-Clientes'!G62</f>
        <v>22167</v>
      </c>
      <c r="D61">
        <f t="shared" si="0"/>
        <v>22168</v>
      </c>
      <c r="E61" t="str">
        <f t="shared" si="1"/>
        <v>(6,22167,22168),</v>
      </c>
    </row>
    <row r="62" spans="1:5" x14ac:dyDescent="0.25">
      <c r="A62">
        <v>1181</v>
      </c>
      <c r="B62">
        <f>'Terceros-Clientes'!A63</f>
        <v>6</v>
      </c>
      <c r="C62">
        <f>'Terceros-Clientes'!G63</f>
        <v>22168</v>
      </c>
      <c r="D62">
        <f t="shared" si="0"/>
        <v>22169</v>
      </c>
      <c r="E62" t="str">
        <f t="shared" si="1"/>
        <v>(6,22168,22169),</v>
      </c>
    </row>
    <row r="63" spans="1:5" x14ac:dyDescent="0.25">
      <c r="A63">
        <v>1182</v>
      </c>
      <c r="B63">
        <f>'Terceros-Clientes'!A64</f>
        <v>6</v>
      </c>
      <c r="C63">
        <f>'Terceros-Clientes'!G64</f>
        <v>22169</v>
      </c>
      <c r="D63">
        <f t="shared" si="0"/>
        <v>22170</v>
      </c>
      <c r="E63" t="str">
        <f t="shared" si="1"/>
        <v>(6,22169,22170),</v>
      </c>
    </row>
    <row r="64" spans="1:5" x14ac:dyDescent="0.25">
      <c r="A64">
        <v>1183</v>
      </c>
      <c r="B64">
        <f>'Terceros-Clientes'!A65</f>
        <v>6</v>
      </c>
      <c r="C64">
        <f>'Terceros-Clientes'!G65</f>
        <v>22170</v>
      </c>
      <c r="D64">
        <f t="shared" si="0"/>
        <v>22171</v>
      </c>
      <c r="E64" t="str">
        <f t="shared" si="1"/>
        <v>(6,22170,22171),</v>
      </c>
    </row>
    <row r="65" spans="1:5" x14ac:dyDescent="0.25">
      <c r="A65">
        <v>1184</v>
      </c>
      <c r="B65">
        <f>'Terceros-Clientes'!A66</f>
        <v>6</v>
      </c>
      <c r="C65">
        <f>'Terceros-Clientes'!G66</f>
        <v>22171</v>
      </c>
      <c r="D65">
        <f t="shared" si="0"/>
        <v>22172</v>
      </c>
      <c r="E65" t="str">
        <f t="shared" si="1"/>
        <v>(6,22171,22172),</v>
      </c>
    </row>
    <row r="66" spans="1:5" x14ac:dyDescent="0.25">
      <c r="A66">
        <v>1185</v>
      </c>
      <c r="B66">
        <f>'Terceros-Clientes'!A67</f>
        <v>6</v>
      </c>
      <c r="C66">
        <f>'Terceros-Clientes'!G67</f>
        <v>22172</v>
      </c>
      <c r="D66">
        <f t="shared" si="0"/>
        <v>22173</v>
      </c>
      <c r="E66" t="str">
        <f t="shared" si="1"/>
        <v>(6,22172,22173),</v>
      </c>
    </row>
    <row r="67" spans="1:5" x14ac:dyDescent="0.25">
      <c r="A67">
        <v>1186</v>
      </c>
      <c r="B67">
        <f>'Terceros-Clientes'!A68</f>
        <v>6</v>
      </c>
      <c r="C67">
        <f>'Terceros-Clientes'!G68</f>
        <v>22173</v>
      </c>
      <c r="D67">
        <f t="shared" ref="D67:D130" si="2">C68</f>
        <v>22174</v>
      </c>
      <c r="E67" t="str">
        <f t="shared" ref="E67:E130" si="3">"("&amp;B67&amp;","&amp;C67&amp;","&amp;D67 &amp; "),"</f>
        <v>(6,22173,22174),</v>
      </c>
    </row>
    <row r="68" spans="1:5" x14ac:dyDescent="0.25">
      <c r="A68">
        <v>1187</v>
      </c>
      <c r="B68">
        <f>'Terceros-Clientes'!A69</f>
        <v>6</v>
      </c>
      <c r="C68">
        <f>'Terceros-Clientes'!G69</f>
        <v>22174</v>
      </c>
      <c r="D68">
        <f t="shared" si="2"/>
        <v>22175</v>
      </c>
      <c r="E68" t="str">
        <f t="shared" si="3"/>
        <v>(6,22174,22175),</v>
      </c>
    </row>
    <row r="69" spans="1:5" x14ac:dyDescent="0.25">
      <c r="A69">
        <v>1188</v>
      </c>
      <c r="B69">
        <f>'Terceros-Clientes'!A70</f>
        <v>6</v>
      </c>
      <c r="C69">
        <f>'Terceros-Clientes'!G70</f>
        <v>22175</v>
      </c>
      <c r="D69">
        <f t="shared" si="2"/>
        <v>22176</v>
      </c>
      <c r="E69" t="str">
        <f t="shared" si="3"/>
        <v>(6,22175,22176),</v>
      </c>
    </row>
    <row r="70" spans="1:5" x14ac:dyDescent="0.25">
      <c r="A70">
        <v>1189</v>
      </c>
      <c r="B70">
        <f>'Terceros-Clientes'!A71</f>
        <v>6</v>
      </c>
      <c r="C70">
        <f>'Terceros-Clientes'!G71</f>
        <v>22176</v>
      </c>
      <c r="D70">
        <f t="shared" si="2"/>
        <v>22177</v>
      </c>
      <c r="E70" t="str">
        <f t="shared" si="3"/>
        <v>(6,22176,22177),</v>
      </c>
    </row>
    <row r="71" spans="1:5" x14ac:dyDescent="0.25">
      <c r="A71">
        <v>1190</v>
      </c>
      <c r="B71">
        <f>'Terceros-Clientes'!A72</f>
        <v>6</v>
      </c>
      <c r="C71">
        <f>'Terceros-Clientes'!G72</f>
        <v>22177</v>
      </c>
      <c r="D71">
        <f t="shared" si="2"/>
        <v>22178</v>
      </c>
      <c r="E71" t="str">
        <f t="shared" si="3"/>
        <v>(6,22177,22178),</v>
      </c>
    </row>
    <row r="72" spans="1:5" x14ac:dyDescent="0.25">
      <c r="A72">
        <v>1191</v>
      </c>
      <c r="B72">
        <f>'Terceros-Clientes'!A73</f>
        <v>6</v>
      </c>
      <c r="C72">
        <f>'Terceros-Clientes'!G73</f>
        <v>22178</v>
      </c>
      <c r="D72">
        <f t="shared" si="2"/>
        <v>22179</v>
      </c>
      <c r="E72" t="str">
        <f t="shared" si="3"/>
        <v>(6,22178,22179),</v>
      </c>
    </row>
    <row r="73" spans="1:5" x14ac:dyDescent="0.25">
      <c r="A73">
        <v>1192</v>
      </c>
      <c r="B73">
        <f>'Terceros-Clientes'!A74</f>
        <v>6</v>
      </c>
      <c r="C73">
        <f>'Terceros-Clientes'!G74</f>
        <v>22179</v>
      </c>
      <c r="D73">
        <f t="shared" si="2"/>
        <v>22180</v>
      </c>
      <c r="E73" t="str">
        <f t="shared" si="3"/>
        <v>(6,22179,22180),</v>
      </c>
    </row>
    <row r="74" spans="1:5" x14ac:dyDescent="0.25">
      <c r="A74">
        <v>1193</v>
      </c>
      <c r="B74">
        <f>'Terceros-Clientes'!A75</f>
        <v>6</v>
      </c>
      <c r="C74">
        <f>'Terceros-Clientes'!G75</f>
        <v>22180</v>
      </c>
      <c r="D74">
        <f t="shared" si="2"/>
        <v>22181</v>
      </c>
      <c r="E74" t="str">
        <f t="shared" si="3"/>
        <v>(6,22180,22181),</v>
      </c>
    </row>
    <row r="75" spans="1:5" x14ac:dyDescent="0.25">
      <c r="A75">
        <v>1194</v>
      </c>
      <c r="B75">
        <f>'Terceros-Clientes'!A76</f>
        <v>6</v>
      </c>
      <c r="C75">
        <f>'Terceros-Clientes'!G76</f>
        <v>22181</v>
      </c>
      <c r="D75">
        <f t="shared" si="2"/>
        <v>22182</v>
      </c>
      <c r="E75" t="str">
        <f t="shared" si="3"/>
        <v>(6,22181,22182),</v>
      </c>
    </row>
    <row r="76" spans="1:5" x14ac:dyDescent="0.25">
      <c r="A76">
        <v>1195</v>
      </c>
      <c r="B76">
        <f>'Terceros-Clientes'!A77</f>
        <v>6</v>
      </c>
      <c r="C76">
        <f>'Terceros-Clientes'!G77</f>
        <v>22182</v>
      </c>
      <c r="D76">
        <f t="shared" si="2"/>
        <v>22183</v>
      </c>
      <c r="E76" t="str">
        <f t="shared" si="3"/>
        <v>(6,22182,22183),</v>
      </c>
    </row>
    <row r="77" spans="1:5" x14ac:dyDescent="0.25">
      <c r="A77">
        <v>1196</v>
      </c>
      <c r="B77">
        <f>'Terceros-Clientes'!A78</f>
        <v>6</v>
      </c>
      <c r="C77">
        <f>'Terceros-Clientes'!G78</f>
        <v>22183</v>
      </c>
      <c r="D77">
        <f t="shared" si="2"/>
        <v>22184</v>
      </c>
      <c r="E77" t="str">
        <f t="shared" si="3"/>
        <v>(6,22183,22184),</v>
      </c>
    </row>
    <row r="78" spans="1:5" x14ac:dyDescent="0.25">
      <c r="A78">
        <v>1197</v>
      </c>
      <c r="B78">
        <f>'Terceros-Clientes'!A79</f>
        <v>6</v>
      </c>
      <c r="C78">
        <f>'Terceros-Clientes'!G79</f>
        <v>22184</v>
      </c>
      <c r="D78">
        <f t="shared" si="2"/>
        <v>22185</v>
      </c>
      <c r="E78" t="str">
        <f t="shared" si="3"/>
        <v>(6,22184,22185),</v>
      </c>
    </row>
    <row r="79" spans="1:5" x14ac:dyDescent="0.25">
      <c r="A79">
        <v>1198</v>
      </c>
      <c r="B79">
        <f>'Terceros-Clientes'!A80</f>
        <v>6</v>
      </c>
      <c r="C79">
        <f>'Terceros-Clientes'!G80</f>
        <v>22185</v>
      </c>
      <c r="D79">
        <f t="shared" si="2"/>
        <v>22186</v>
      </c>
      <c r="E79" t="str">
        <f t="shared" si="3"/>
        <v>(6,22185,22186),</v>
      </c>
    </row>
    <row r="80" spans="1:5" x14ac:dyDescent="0.25">
      <c r="A80">
        <v>1199</v>
      </c>
      <c r="B80">
        <f>'Terceros-Clientes'!A81</f>
        <v>6</v>
      </c>
      <c r="C80">
        <f>'Terceros-Clientes'!G81</f>
        <v>22186</v>
      </c>
      <c r="D80">
        <f t="shared" si="2"/>
        <v>22187</v>
      </c>
      <c r="E80" t="str">
        <f t="shared" si="3"/>
        <v>(6,22186,22187),</v>
      </c>
    </row>
    <row r="81" spans="1:5" x14ac:dyDescent="0.25">
      <c r="A81">
        <v>1200</v>
      </c>
      <c r="B81">
        <f>'Terceros-Clientes'!A82</f>
        <v>6</v>
      </c>
      <c r="C81">
        <f>'Terceros-Clientes'!G82</f>
        <v>22187</v>
      </c>
      <c r="D81">
        <f t="shared" si="2"/>
        <v>22188</v>
      </c>
      <c r="E81" t="str">
        <f t="shared" si="3"/>
        <v>(6,22187,22188),</v>
      </c>
    </row>
    <row r="82" spans="1:5" x14ac:dyDescent="0.25">
      <c r="A82">
        <v>1201</v>
      </c>
      <c r="B82">
        <f>'Terceros-Clientes'!A83</f>
        <v>6</v>
      </c>
      <c r="C82">
        <f>'Terceros-Clientes'!G83</f>
        <v>22188</v>
      </c>
      <c r="D82">
        <f t="shared" si="2"/>
        <v>22189</v>
      </c>
      <c r="E82" t="str">
        <f t="shared" si="3"/>
        <v>(6,22188,22189),</v>
      </c>
    </row>
    <row r="83" spans="1:5" x14ac:dyDescent="0.25">
      <c r="A83">
        <v>1202</v>
      </c>
      <c r="B83">
        <f>'Terceros-Clientes'!A84</f>
        <v>6</v>
      </c>
      <c r="C83">
        <f>'Terceros-Clientes'!G84</f>
        <v>22189</v>
      </c>
      <c r="D83">
        <f t="shared" si="2"/>
        <v>22190</v>
      </c>
      <c r="E83" t="str">
        <f t="shared" si="3"/>
        <v>(6,22189,22190),</v>
      </c>
    </row>
    <row r="84" spans="1:5" x14ac:dyDescent="0.25">
      <c r="A84">
        <v>1203</v>
      </c>
      <c r="B84">
        <f>'Terceros-Clientes'!A85</f>
        <v>6</v>
      </c>
      <c r="C84">
        <f>'Terceros-Clientes'!G85</f>
        <v>22190</v>
      </c>
      <c r="D84">
        <f t="shared" si="2"/>
        <v>22191</v>
      </c>
      <c r="E84" t="str">
        <f t="shared" si="3"/>
        <v>(6,22190,22191),</v>
      </c>
    </row>
    <row r="85" spans="1:5" x14ac:dyDescent="0.25">
      <c r="A85">
        <v>1204</v>
      </c>
      <c r="B85">
        <f>'Terceros-Clientes'!A86</f>
        <v>6</v>
      </c>
      <c r="C85">
        <f>'Terceros-Clientes'!G86</f>
        <v>22191</v>
      </c>
      <c r="D85">
        <f t="shared" si="2"/>
        <v>22192</v>
      </c>
      <c r="E85" t="str">
        <f t="shared" si="3"/>
        <v>(6,22191,22192),</v>
      </c>
    </row>
    <row r="86" spans="1:5" x14ac:dyDescent="0.25">
      <c r="A86">
        <v>1205</v>
      </c>
      <c r="B86">
        <f>'Terceros-Clientes'!A87</f>
        <v>6</v>
      </c>
      <c r="C86">
        <f>'Terceros-Clientes'!G87</f>
        <v>22192</v>
      </c>
      <c r="D86">
        <f t="shared" si="2"/>
        <v>22193</v>
      </c>
      <c r="E86" t="str">
        <f t="shared" si="3"/>
        <v>(6,22192,22193),</v>
      </c>
    </row>
    <row r="87" spans="1:5" x14ac:dyDescent="0.25">
      <c r="A87">
        <v>1206</v>
      </c>
      <c r="B87">
        <f>'Terceros-Clientes'!A88</f>
        <v>6</v>
      </c>
      <c r="C87">
        <f>'Terceros-Clientes'!G88</f>
        <v>22193</v>
      </c>
      <c r="D87">
        <f t="shared" si="2"/>
        <v>22194</v>
      </c>
      <c r="E87" t="str">
        <f t="shared" si="3"/>
        <v>(6,22193,22194),</v>
      </c>
    </row>
    <row r="88" spans="1:5" x14ac:dyDescent="0.25">
      <c r="A88">
        <v>1207</v>
      </c>
      <c r="B88">
        <f>'Terceros-Clientes'!A89</f>
        <v>6</v>
      </c>
      <c r="C88">
        <f>'Terceros-Clientes'!G89</f>
        <v>22194</v>
      </c>
      <c r="D88">
        <f t="shared" si="2"/>
        <v>22195</v>
      </c>
      <c r="E88" t="str">
        <f t="shared" si="3"/>
        <v>(6,22194,22195),</v>
      </c>
    </row>
    <row r="89" spans="1:5" x14ac:dyDescent="0.25">
      <c r="A89">
        <v>1208</v>
      </c>
      <c r="B89">
        <f>'Terceros-Clientes'!A90</f>
        <v>6</v>
      </c>
      <c r="C89">
        <f>'Terceros-Clientes'!G90</f>
        <v>22195</v>
      </c>
      <c r="D89">
        <f t="shared" si="2"/>
        <v>22196</v>
      </c>
      <c r="E89" t="str">
        <f t="shared" si="3"/>
        <v>(6,22195,22196),</v>
      </c>
    </row>
    <row r="90" spans="1:5" x14ac:dyDescent="0.25">
      <c r="A90">
        <v>1209</v>
      </c>
      <c r="B90">
        <f>'Terceros-Clientes'!A91</f>
        <v>6</v>
      </c>
      <c r="C90">
        <f>'Terceros-Clientes'!G91</f>
        <v>22196</v>
      </c>
      <c r="D90">
        <f t="shared" si="2"/>
        <v>22197</v>
      </c>
      <c r="E90" t="str">
        <f t="shared" si="3"/>
        <v>(6,22196,22197),</v>
      </c>
    </row>
    <row r="91" spans="1:5" x14ac:dyDescent="0.25">
      <c r="A91">
        <v>1210</v>
      </c>
      <c r="B91">
        <f>'Terceros-Clientes'!A92</f>
        <v>6</v>
      </c>
      <c r="C91">
        <f>'Terceros-Clientes'!G92</f>
        <v>22197</v>
      </c>
      <c r="D91">
        <f t="shared" si="2"/>
        <v>22198</v>
      </c>
      <c r="E91" t="str">
        <f t="shared" si="3"/>
        <v>(6,22197,22198),</v>
      </c>
    </row>
    <row r="92" spans="1:5" x14ac:dyDescent="0.25">
      <c r="A92">
        <v>1211</v>
      </c>
      <c r="B92">
        <f>'Terceros-Clientes'!A93</f>
        <v>6</v>
      </c>
      <c r="C92">
        <f>'Terceros-Clientes'!G93</f>
        <v>22198</v>
      </c>
      <c r="D92">
        <f t="shared" si="2"/>
        <v>22199</v>
      </c>
      <c r="E92" t="str">
        <f t="shared" si="3"/>
        <v>(6,22198,22199),</v>
      </c>
    </row>
    <row r="93" spans="1:5" x14ac:dyDescent="0.25">
      <c r="A93">
        <v>1212</v>
      </c>
      <c r="B93">
        <f>'Terceros-Clientes'!A94</f>
        <v>6</v>
      </c>
      <c r="C93">
        <f>'Terceros-Clientes'!G94</f>
        <v>22199</v>
      </c>
      <c r="D93">
        <f t="shared" si="2"/>
        <v>22200</v>
      </c>
      <c r="E93" t="str">
        <f t="shared" si="3"/>
        <v>(6,22199,22200),</v>
      </c>
    </row>
    <row r="94" spans="1:5" x14ac:dyDescent="0.25">
      <c r="A94">
        <v>1213</v>
      </c>
      <c r="B94">
        <f>'Terceros-Clientes'!A95</f>
        <v>6</v>
      </c>
      <c r="C94">
        <f>'Terceros-Clientes'!G95</f>
        <v>22200</v>
      </c>
      <c r="D94">
        <f t="shared" si="2"/>
        <v>22201</v>
      </c>
      <c r="E94" t="str">
        <f t="shared" si="3"/>
        <v>(6,22200,22201),</v>
      </c>
    </row>
    <row r="95" spans="1:5" x14ac:dyDescent="0.25">
      <c r="A95">
        <v>1214</v>
      </c>
      <c r="B95">
        <f>'Terceros-Clientes'!A96</f>
        <v>6</v>
      </c>
      <c r="C95">
        <f>'Terceros-Clientes'!G96</f>
        <v>22201</v>
      </c>
      <c r="D95">
        <f t="shared" si="2"/>
        <v>22202</v>
      </c>
      <c r="E95" t="str">
        <f t="shared" si="3"/>
        <v>(6,22201,22202),</v>
      </c>
    </row>
    <row r="96" spans="1:5" x14ac:dyDescent="0.25">
      <c r="A96">
        <v>1215</v>
      </c>
      <c r="B96">
        <f>'Terceros-Clientes'!A97</f>
        <v>6</v>
      </c>
      <c r="C96">
        <f>'Terceros-Clientes'!G97</f>
        <v>22202</v>
      </c>
      <c r="D96">
        <f t="shared" si="2"/>
        <v>22203</v>
      </c>
      <c r="E96" t="str">
        <f t="shared" si="3"/>
        <v>(6,22202,22203),</v>
      </c>
    </row>
    <row r="97" spans="1:5" x14ac:dyDescent="0.25">
      <c r="A97">
        <v>1216</v>
      </c>
      <c r="B97">
        <f>'Terceros-Clientes'!A98</f>
        <v>6</v>
      </c>
      <c r="C97">
        <f>'Terceros-Clientes'!G98</f>
        <v>22203</v>
      </c>
      <c r="D97">
        <f t="shared" si="2"/>
        <v>22204</v>
      </c>
      <c r="E97" t="str">
        <f t="shared" si="3"/>
        <v>(6,22203,22204),</v>
      </c>
    </row>
    <row r="98" spans="1:5" x14ac:dyDescent="0.25">
      <c r="A98">
        <v>1217</v>
      </c>
      <c r="B98">
        <f>'Terceros-Clientes'!A99</f>
        <v>6</v>
      </c>
      <c r="C98">
        <f>'Terceros-Clientes'!G99</f>
        <v>22204</v>
      </c>
      <c r="D98">
        <f t="shared" si="2"/>
        <v>22205</v>
      </c>
      <c r="E98" t="str">
        <f t="shared" si="3"/>
        <v>(6,22204,22205),</v>
      </c>
    </row>
    <row r="99" spans="1:5" x14ac:dyDescent="0.25">
      <c r="A99">
        <v>1218</v>
      </c>
      <c r="B99">
        <f>'Terceros-Clientes'!A100</f>
        <v>6</v>
      </c>
      <c r="C99">
        <f>'Terceros-Clientes'!G100</f>
        <v>22205</v>
      </c>
      <c r="D99">
        <f t="shared" si="2"/>
        <v>22206</v>
      </c>
      <c r="E99" t="str">
        <f t="shared" si="3"/>
        <v>(6,22205,22206),</v>
      </c>
    </row>
    <row r="100" spans="1:5" x14ac:dyDescent="0.25">
      <c r="A100">
        <v>1219</v>
      </c>
      <c r="B100">
        <f>'Terceros-Clientes'!A101</f>
        <v>6</v>
      </c>
      <c r="C100">
        <f>'Terceros-Clientes'!G101</f>
        <v>22206</v>
      </c>
      <c r="D100">
        <f t="shared" si="2"/>
        <v>22207</v>
      </c>
      <c r="E100" t="str">
        <f t="shared" si="3"/>
        <v>(6,22206,22207),</v>
      </c>
    </row>
    <row r="101" spans="1:5" x14ac:dyDescent="0.25">
      <c r="A101">
        <v>1220</v>
      </c>
      <c r="B101">
        <f>'Terceros-Clientes'!A102</f>
        <v>6</v>
      </c>
      <c r="C101">
        <f>'Terceros-Clientes'!G102</f>
        <v>22207</v>
      </c>
      <c r="D101">
        <f t="shared" si="2"/>
        <v>22208</v>
      </c>
      <c r="E101" t="str">
        <f t="shared" si="3"/>
        <v>(6,22207,22208),</v>
      </c>
    </row>
    <row r="102" spans="1:5" x14ac:dyDescent="0.25">
      <c r="A102">
        <v>1221</v>
      </c>
      <c r="B102">
        <f>'Terceros-Clientes'!A103</f>
        <v>6</v>
      </c>
      <c r="C102">
        <f>'Terceros-Clientes'!G103</f>
        <v>22208</v>
      </c>
      <c r="D102">
        <f t="shared" si="2"/>
        <v>22209</v>
      </c>
      <c r="E102" t="str">
        <f t="shared" si="3"/>
        <v>(6,22208,22209),</v>
      </c>
    </row>
    <row r="103" spans="1:5" x14ac:dyDescent="0.25">
      <c r="A103">
        <v>1222</v>
      </c>
      <c r="B103">
        <f>'Terceros-Clientes'!A104</f>
        <v>6</v>
      </c>
      <c r="C103">
        <f>'Terceros-Clientes'!G104</f>
        <v>22209</v>
      </c>
      <c r="D103">
        <f t="shared" si="2"/>
        <v>22210</v>
      </c>
      <c r="E103" t="str">
        <f t="shared" si="3"/>
        <v>(6,22209,22210),</v>
      </c>
    </row>
    <row r="104" spans="1:5" x14ac:dyDescent="0.25">
      <c r="A104">
        <v>1223</v>
      </c>
      <c r="B104">
        <f>'Terceros-Clientes'!A105</f>
        <v>6</v>
      </c>
      <c r="C104">
        <f>'Terceros-Clientes'!G105</f>
        <v>22210</v>
      </c>
      <c r="D104">
        <f t="shared" si="2"/>
        <v>22211</v>
      </c>
      <c r="E104" t="str">
        <f t="shared" si="3"/>
        <v>(6,22210,22211),</v>
      </c>
    </row>
    <row r="105" spans="1:5" x14ac:dyDescent="0.25">
      <c r="A105">
        <v>1224</v>
      </c>
      <c r="B105">
        <f>'Terceros-Clientes'!A106</f>
        <v>6</v>
      </c>
      <c r="C105">
        <f>'Terceros-Clientes'!G106</f>
        <v>22211</v>
      </c>
      <c r="D105">
        <f t="shared" si="2"/>
        <v>22212</v>
      </c>
      <c r="E105" t="str">
        <f t="shared" si="3"/>
        <v>(6,22211,22212),</v>
      </c>
    </row>
    <row r="106" spans="1:5" x14ac:dyDescent="0.25">
      <c r="A106">
        <v>1225</v>
      </c>
      <c r="B106">
        <f>'Terceros-Clientes'!A107</f>
        <v>6</v>
      </c>
      <c r="C106">
        <f>'Terceros-Clientes'!G107</f>
        <v>22212</v>
      </c>
      <c r="D106">
        <f t="shared" si="2"/>
        <v>22213</v>
      </c>
      <c r="E106" t="str">
        <f t="shared" si="3"/>
        <v>(6,22212,22213),</v>
      </c>
    </row>
    <row r="107" spans="1:5" x14ac:dyDescent="0.25">
      <c r="A107">
        <v>1226</v>
      </c>
      <c r="B107">
        <f>'Terceros-Clientes'!A108</f>
        <v>6</v>
      </c>
      <c r="C107">
        <f>'Terceros-Clientes'!G108</f>
        <v>22213</v>
      </c>
      <c r="D107">
        <f t="shared" si="2"/>
        <v>22214</v>
      </c>
      <c r="E107" t="str">
        <f t="shared" si="3"/>
        <v>(6,22213,22214),</v>
      </c>
    </row>
    <row r="108" spans="1:5" x14ac:dyDescent="0.25">
      <c r="A108">
        <v>1227</v>
      </c>
      <c r="B108">
        <f>'Terceros-Clientes'!A109</f>
        <v>6</v>
      </c>
      <c r="C108">
        <f>'Terceros-Clientes'!G109</f>
        <v>22214</v>
      </c>
      <c r="D108">
        <f t="shared" si="2"/>
        <v>22215</v>
      </c>
      <c r="E108" t="str">
        <f t="shared" si="3"/>
        <v>(6,22214,22215),</v>
      </c>
    </row>
    <row r="109" spans="1:5" x14ac:dyDescent="0.25">
      <c r="A109">
        <v>1228</v>
      </c>
      <c r="B109">
        <f>'Terceros-Clientes'!A110</f>
        <v>6</v>
      </c>
      <c r="C109">
        <f>'Terceros-Clientes'!G110</f>
        <v>22215</v>
      </c>
      <c r="D109">
        <f t="shared" si="2"/>
        <v>22216</v>
      </c>
      <c r="E109" t="str">
        <f t="shared" si="3"/>
        <v>(6,22215,22216),</v>
      </c>
    </row>
    <row r="110" spans="1:5" x14ac:dyDescent="0.25">
      <c r="A110">
        <v>1229</v>
      </c>
      <c r="B110">
        <f>'Terceros-Clientes'!A111</f>
        <v>6</v>
      </c>
      <c r="C110">
        <f>'Terceros-Clientes'!G111</f>
        <v>22216</v>
      </c>
      <c r="D110">
        <f t="shared" si="2"/>
        <v>22217</v>
      </c>
      <c r="E110" t="str">
        <f t="shared" si="3"/>
        <v>(6,22216,22217),</v>
      </c>
    </row>
    <row r="111" spans="1:5" x14ac:dyDescent="0.25">
      <c r="A111">
        <v>1230</v>
      </c>
      <c r="B111">
        <f>'Terceros-Clientes'!A112</f>
        <v>6</v>
      </c>
      <c r="C111">
        <f>'Terceros-Clientes'!G112</f>
        <v>22217</v>
      </c>
      <c r="D111">
        <f t="shared" si="2"/>
        <v>22218</v>
      </c>
      <c r="E111" t="str">
        <f t="shared" si="3"/>
        <v>(6,22217,22218),</v>
      </c>
    </row>
    <row r="112" spans="1:5" x14ac:dyDescent="0.25">
      <c r="A112">
        <v>1231</v>
      </c>
      <c r="B112">
        <f>'Terceros-Clientes'!A113</f>
        <v>6</v>
      </c>
      <c r="C112">
        <f>'Terceros-Clientes'!G113</f>
        <v>22218</v>
      </c>
      <c r="D112">
        <f t="shared" si="2"/>
        <v>22219</v>
      </c>
      <c r="E112" t="str">
        <f t="shared" si="3"/>
        <v>(6,22218,22219),</v>
      </c>
    </row>
    <row r="113" spans="1:5" x14ac:dyDescent="0.25">
      <c r="A113">
        <v>1232</v>
      </c>
      <c r="B113">
        <f>'Terceros-Clientes'!A114</f>
        <v>6</v>
      </c>
      <c r="C113">
        <f>'Terceros-Clientes'!G114</f>
        <v>22219</v>
      </c>
      <c r="D113">
        <f t="shared" si="2"/>
        <v>22220</v>
      </c>
      <c r="E113" t="str">
        <f t="shared" si="3"/>
        <v>(6,22219,22220),</v>
      </c>
    </row>
    <row r="114" spans="1:5" x14ac:dyDescent="0.25">
      <c r="A114">
        <v>1233</v>
      </c>
      <c r="B114">
        <f>'Terceros-Clientes'!A115</f>
        <v>6</v>
      </c>
      <c r="C114">
        <f>'Terceros-Clientes'!G115</f>
        <v>22220</v>
      </c>
      <c r="D114">
        <f t="shared" si="2"/>
        <v>22221</v>
      </c>
      <c r="E114" t="str">
        <f t="shared" si="3"/>
        <v>(6,22220,22221),</v>
      </c>
    </row>
    <row r="115" spans="1:5" x14ac:dyDescent="0.25">
      <c r="A115">
        <v>1234</v>
      </c>
      <c r="B115">
        <f>'Terceros-Clientes'!A116</f>
        <v>6</v>
      </c>
      <c r="C115">
        <f>'Terceros-Clientes'!G116</f>
        <v>22221</v>
      </c>
      <c r="D115">
        <f t="shared" si="2"/>
        <v>22222</v>
      </c>
      <c r="E115" t="str">
        <f t="shared" si="3"/>
        <v>(6,22221,22222),</v>
      </c>
    </row>
    <row r="116" spans="1:5" x14ac:dyDescent="0.25">
      <c r="A116">
        <v>1235</v>
      </c>
      <c r="B116">
        <f>'Terceros-Clientes'!A117</f>
        <v>6</v>
      </c>
      <c r="C116">
        <f>'Terceros-Clientes'!G117</f>
        <v>22222</v>
      </c>
      <c r="D116">
        <f t="shared" si="2"/>
        <v>22223</v>
      </c>
      <c r="E116" t="str">
        <f t="shared" si="3"/>
        <v>(6,22222,22223),</v>
      </c>
    </row>
    <row r="117" spans="1:5" x14ac:dyDescent="0.25">
      <c r="A117">
        <v>1236</v>
      </c>
      <c r="B117">
        <f>'Terceros-Clientes'!A118</f>
        <v>6</v>
      </c>
      <c r="C117">
        <f>'Terceros-Clientes'!G118</f>
        <v>22223</v>
      </c>
      <c r="D117">
        <f t="shared" si="2"/>
        <v>22224</v>
      </c>
      <c r="E117" t="str">
        <f t="shared" si="3"/>
        <v>(6,22223,22224),</v>
      </c>
    </row>
    <row r="118" spans="1:5" x14ac:dyDescent="0.25">
      <c r="A118">
        <v>1237</v>
      </c>
      <c r="B118">
        <f>'Terceros-Clientes'!A119</f>
        <v>6</v>
      </c>
      <c r="C118">
        <f>'Terceros-Clientes'!G119</f>
        <v>22224</v>
      </c>
      <c r="D118">
        <f t="shared" si="2"/>
        <v>22225</v>
      </c>
      <c r="E118" t="str">
        <f t="shared" si="3"/>
        <v>(6,22224,22225),</v>
      </c>
    </row>
    <row r="119" spans="1:5" x14ac:dyDescent="0.25">
      <c r="A119">
        <v>1238</v>
      </c>
      <c r="B119">
        <f>'Terceros-Clientes'!A120</f>
        <v>6</v>
      </c>
      <c r="C119">
        <f>'Terceros-Clientes'!G120</f>
        <v>22225</v>
      </c>
      <c r="D119">
        <f t="shared" si="2"/>
        <v>22226</v>
      </c>
      <c r="E119" t="str">
        <f t="shared" si="3"/>
        <v>(6,22225,22226),</v>
      </c>
    </row>
    <row r="120" spans="1:5" x14ac:dyDescent="0.25">
      <c r="A120">
        <v>1239</v>
      </c>
      <c r="B120">
        <f>'Terceros-Clientes'!A121</f>
        <v>6</v>
      </c>
      <c r="C120">
        <f>'Terceros-Clientes'!G121</f>
        <v>22226</v>
      </c>
      <c r="D120">
        <f t="shared" si="2"/>
        <v>22227</v>
      </c>
      <c r="E120" t="str">
        <f t="shared" si="3"/>
        <v>(6,22226,22227),</v>
      </c>
    </row>
    <row r="121" spans="1:5" x14ac:dyDescent="0.25">
      <c r="A121">
        <v>1240</v>
      </c>
      <c r="B121">
        <f>'Terceros-Clientes'!A122</f>
        <v>6</v>
      </c>
      <c r="C121">
        <f>'Terceros-Clientes'!G122</f>
        <v>22227</v>
      </c>
      <c r="D121">
        <f t="shared" si="2"/>
        <v>22228</v>
      </c>
      <c r="E121" t="str">
        <f t="shared" si="3"/>
        <v>(6,22227,22228),</v>
      </c>
    </row>
    <row r="122" spans="1:5" x14ac:dyDescent="0.25">
      <c r="A122">
        <v>1241</v>
      </c>
      <c r="B122">
        <f>'Terceros-Clientes'!A123</f>
        <v>6</v>
      </c>
      <c r="C122">
        <f>'Terceros-Clientes'!G123</f>
        <v>22228</v>
      </c>
      <c r="D122">
        <f t="shared" si="2"/>
        <v>22229</v>
      </c>
      <c r="E122" t="str">
        <f t="shared" si="3"/>
        <v>(6,22228,22229),</v>
      </c>
    </row>
    <row r="123" spans="1:5" x14ac:dyDescent="0.25">
      <c r="A123">
        <v>1242</v>
      </c>
      <c r="B123">
        <f>'Terceros-Clientes'!A124</f>
        <v>6</v>
      </c>
      <c r="C123">
        <f>'Terceros-Clientes'!G124</f>
        <v>22229</v>
      </c>
      <c r="D123">
        <f t="shared" si="2"/>
        <v>22230</v>
      </c>
      <c r="E123" t="str">
        <f t="shared" si="3"/>
        <v>(6,22229,22230),</v>
      </c>
    </row>
    <row r="124" spans="1:5" x14ac:dyDescent="0.25">
      <c r="A124">
        <v>1243</v>
      </c>
      <c r="B124">
        <f>'Terceros-Clientes'!A125</f>
        <v>6</v>
      </c>
      <c r="C124">
        <f>'Terceros-Clientes'!G125</f>
        <v>22230</v>
      </c>
      <c r="D124">
        <f t="shared" si="2"/>
        <v>22231</v>
      </c>
      <c r="E124" t="str">
        <f t="shared" si="3"/>
        <v>(6,22230,22231),</v>
      </c>
    </row>
    <row r="125" spans="1:5" x14ac:dyDescent="0.25">
      <c r="A125">
        <v>1244</v>
      </c>
      <c r="B125">
        <f>'Terceros-Clientes'!A126</f>
        <v>6</v>
      </c>
      <c r="C125">
        <f>'Terceros-Clientes'!G126</f>
        <v>22231</v>
      </c>
      <c r="D125">
        <f t="shared" si="2"/>
        <v>22232</v>
      </c>
      <c r="E125" t="str">
        <f t="shared" si="3"/>
        <v>(6,22231,22232),</v>
      </c>
    </row>
    <row r="126" spans="1:5" x14ac:dyDescent="0.25">
      <c r="A126">
        <v>1245</v>
      </c>
      <c r="B126">
        <f>'Terceros-Clientes'!A127</f>
        <v>6</v>
      </c>
      <c r="C126">
        <f>'Terceros-Clientes'!G127</f>
        <v>22232</v>
      </c>
      <c r="D126">
        <f t="shared" si="2"/>
        <v>22233</v>
      </c>
      <c r="E126" t="str">
        <f t="shared" si="3"/>
        <v>(6,22232,22233),</v>
      </c>
    </row>
    <row r="127" spans="1:5" x14ac:dyDescent="0.25">
      <c r="A127">
        <v>1246</v>
      </c>
      <c r="B127">
        <f>'Terceros-Clientes'!A128</f>
        <v>6</v>
      </c>
      <c r="C127">
        <f>'Terceros-Clientes'!G128</f>
        <v>22233</v>
      </c>
      <c r="D127">
        <f t="shared" si="2"/>
        <v>22234</v>
      </c>
      <c r="E127" t="str">
        <f t="shared" si="3"/>
        <v>(6,22233,22234),</v>
      </c>
    </row>
    <row r="128" spans="1:5" x14ac:dyDescent="0.25">
      <c r="A128">
        <v>1247</v>
      </c>
      <c r="B128">
        <f>'Terceros-Clientes'!A129</f>
        <v>6</v>
      </c>
      <c r="C128">
        <f>'Terceros-Clientes'!G129</f>
        <v>22234</v>
      </c>
      <c r="D128">
        <f t="shared" si="2"/>
        <v>22235</v>
      </c>
      <c r="E128" t="str">
        <f t="shared" si="3"/>
        <v>(6,22234,22235),</v>
      </c>
    </row>
    <row r="129" spans="1:5" x14ac:dyDescent="0.25">
      <c r="A129">
        <v>1248</v>
      </c>
      <c r="B129">
        <f>'Terceros-Clientes'!A130</f>
        <v>6</v>
      </c>
      <c r="C129">
        <f>'Terceros-Clientes'!G130</f>
        <v>22235</v>
      </c>
      <c r="D129">
        <f t="shared" si="2"/>
        <v>22236</v>
      </c>
      <c r="E129" t="str">
        <f t="shared" si="3"/>
        <v>(6,22235,22236),</v>
      </c>
    </row>
    <row r="130" spans="1:5" x14ac:dyDescent="0.25">
      <c r="A130">
        <v>1249</v>
      </c>
      <c r="B130">
        <f>'Terceros-Clientes'!A131</f>
        <v>6</v>
      </c>
      <c r="C130">
        <f>'Terceros-Clientes'!G131</f>
        <v>22236</v>
      </c>
      <c r="D130">
        <f t="shared" si="2"/>
        <v>22237</v>
      </c>
      <c r="E130" t="str">
        <f t="shared" si="3"/>
        <v>(6,22236,22237),</v>
      </c>
    </row>
    <row r="131" spans="1:5" x14ac:dyDescent="0.25">
      <c r="A131">
        <v>1250</v>
      </c>
      <c r="B131">
        <f>'Terceros-Clientes'!A132</f>
        <v>6</v>
      </c>
      <c r="C131">
        <f>'Terceros-Clientes'!G132</f>
        <v>22237</v>
      </c>
      <c r="D131">
        <f t="shared" ref="D131:D194" si="4">C132</f>
        <v>22238</v>
      </c>
      <c r="E131" t="str">
        <f t="shared" ref="E131:E194" si="5">"("&amp;B131&amp;","&amp;C131&amp;","&amp;D131 &amp; "),"</f>
        <v>(6,22237,22238),</v>
      </c>
    </row>
    <row r="132" spans="1:5" x14ac:dyDescent="0.25">
      <c r="A132">
        <v>1251</v>
      </c>
      <c r="B132">
        <f>'Terceros-Clientes'!A133</f>
        <v>6</v>
      </c>
      <c r="C132">
        <f>'Terceros-Clientes'!G133</f>
        <v>22238</v>
      </c>
      <c r="D132">
        <f t="shared" si="4"/>
        <v>22239</v>
      </c>
      <c r="E132" t="str">
        <f t="shared" si="5"/>
        <v>(6,22238,22239),</v>
      </c>
    </row>
    <row r="133" spans="1:5" x14ac:dyDescent="0.25">
      <c r="A133">
        <v>1252</v>
      </c>
      <c r="B133">
        <f>'Terceros-Clientes'!A134</f>
        <v>6</v>
      </c>
      <c r="C133">
        <f>'Terceros-Clientes'!G134</f>
        <v>22239</v>
      </c>
      <c r="D133">
        <f t="shared" si="4"/>
        <v>22240</v>
      </c>
      <c r="E133" t="str">
        <f t="shared" si="5"/>
        <v>(6,22239,22240),</v>
      </c>
    </row>
    <row r="134" spans="1:5" x14ac:dyDescent="0.25">
      <c r="A134">
        <v>1253</v>
      </c>
      <c r="B134">
        <f>'Terceros-Clientes'!A135</f>
        <v>6</v>
      </c>
      <c r="C134">
        <f>'Terceros-Clientes'!G135</f>
        <v>22240</v>
      </c>
      <c r="D134">
        <f t="shared" si="4"/>
        <v>22241</v>
      </c>
      <c r="E134" t="str">
        <f t="shared" si="5"/>
        <v>(6,22240,22241),</v>
      </c>
    </row>
    <row r="135" spans="1:5" x14ac:dyDescent="0.25">
      <c r="A135">
        <v>1254</v>
      </c>
      <c r="B135">
        <f>'Terceros-Clientes'!A136</f>
        <v>6</v>
      </c>
      <c r="C135">
        <f>'Terceros-Clientes'!G136</f>
        <v>22241</v>
      </c>
      <c r="D135">
        <f t="shared" si="4"/>
        <v>22242</v>
      </c>
      <c r="E135" t="str">
        <f t="shared" si="5"/>
        <v>(6,22241,22242),</v>
      </c>
    </row>
    <row r="136" spans="1:5" x14ac:dyDescent="0.25">
      <c r="A136">
        <v>1255</v>
      </c>
      <c r="B136">
        <f>'Terceros-Clientes'!A137</f>
        <v>6</v>
      </c>
      <c r="C136">
        <f>'Terceros-Clientes'!G137</f>
        <v>22242</v>
      </c>
      <c r="D136">
        <f t="shared" si="4"/>
        <v>22243</v>
      </c>
      <c r="E136" t="str">
        <f t="shared" si="5"/>
        <v>(6,22242,22243),</v>
      </c>
    </row>
    <row r="137" spans="1:5" x14ac:dyDescent="0.25">
      <c r="A137">
        <v>1256</v>
      </c>
      <c r="B137">
        <f>'Terceros-Clientes'!A138</f>
        <v>6</v>
      </c>
      <c r="C137">
        <f>'Terceros-Clientes'!G138</f>
        <v>22243</v>
      </c>
      <c r="D137">
        <f t="shared" si="4"/>
        <v>22244</v>
      </c>
      <c r="E137" t="str">
        <f t="shared" si="5"/>
        <v>(6,22243,22244),</v>
      </c>
    </row>
    <row r="138" spans="1:5" x14ac:dyDescent="0.25">
      <c r="A138">
        <v>1257</v>
      </c>
      <c r="B138">
        <f>'Terceros-Clientes'!A139</f>
        <v>6</v>
      </c>
      <c r="C138">
        <f>'Terceros-Clientes'!G139</f>
        <v>22244</v>
      </c>
      <c r="D138">
        <f t="shared" si="4"/>
        <v>22245</v>
      </c>
      <c r="E138" t="str">
        <f t="shared" si="5"/>
        <v>(6,22244,22245),</v>
      </c>
    </row>
    <row r="139" spans="1:5" x14ac:dyDescent="0.25">
      <c r="A139">
        <v>1258</v>
      </c>
      <c r="B139">
        <f>'Terceros-Clientes'!A140</f>
        <v>6</v>
      </c>
      <c r="C139">
        <f>'Terceros-Clientes'!G140</f>
        <v>22245</v>
      </c>
      <c r="D139">
        <f t="shared" si="4"/>
        <v>22246</v>
      </c>
      <c r="E139" t="str">
        <f t="shared" si="5"/>
        <v>(6,22245,22246),</v>
      </c>
    </row>
    <row r="140" spans="1:5" x14ac:dyDescent="0.25">
      <c r="A140">
        <v>1259</v>
      </c>
      <c r="B140">
        <f>'Terceros-Clientes'!A141</f>
        <v>6</v>
      </c>
      <c r="C140">
        <f>'Terceros-Clientes'!G141</f>
        <v>22246</v>
      </c>
      <c r="D140">
        <f t="shared" si="4"/>
        <v>22247</v>
      </c>
      <c r="E140" t="str">
        <f t="shared" si="5"/>
        <v>(6,22246,22247),</v>
      </c>
    </row>
    <row r="141" spans="1:5" x14ac:dyDescent="0.25">
      <c r="A141">
        <v>1260</v>
      </c>
      <c r="B141">
        <f>'Terceros-Clientes'!A142</f>
        <v>6</v>
      </c>
      <c r="C141">
        <f>'Terceros-Clientes'!G142</f>
        <v>22247</v>
      </c>
      <c r="D141">
        <f t="shared" si="4"/>
        <v>22248</v>
      </c>
      <c r="E141" t="str">
        <f t="shared" si="5"/>
        <v>(6,22247,22248),</v>
      </c>
    </row>
    <row r="142" spans="1:5" x14ac:dyDescent="0.25">
      <c r="A142">
        <v>1261</v>
      </c>
      <c r="B142">
        <f>'Terceros-Clientes'!A143</f>
        <v>6</v>
      </c>
      <c r="C142">
        <f>'Terceros-Clientes'!G143</f>
        <v>22248</v>
      </c>
      <c r="D142">
        <f t="shared" si="4"/>
        <v>22249</v>
      </c>
      <c r="E142" t="str">
        <f t="shared" si="5"/>
        <v>(6,22248,22249),</v>
      </c>
    </row>
    <row r="143" spans="1:5" x14ac:dyDescent="0.25">
      <c r="A143">
        <v>1262</v>
      </c>
      <c r="B143">
        <f>'Terceros-Clientes'!A144</f>
        <v>6</v>
      </c>
      <c r="C143">
        <f>'Terceros-Clientes'!G144</f>
        <v>22249</v>
      </c>
      <c r="D143">
        <f t="shared" si="4"/>
        <v>22250</v>
      </c>
      <c r="E143" t="str">
        <f t="shared" si="5"/>
        <v>(6,22249,22250),</v>
      </c>
    </row>
    <row r="144" spans="1:5" x14ac:dyDescent="0.25">
      <c r="A144">
        <v>1263</v>
      </c>
      <c r="B144">
        <f>'Terceros-Clientes'!A145</f>
        <v>6</v>
      </c>
      <c r="C144">
        <f>'Terceros-Clientes'!G145</f>
        <v>22250</v>
      </c>
      <c r="D144">
        <f t="shared" si="4"/>
        <v>22251</v>
      </c>
      <c r="E144" t="str">
        <f t="shared" si="5"/>
        <v>(6,22250,22251),</v>
      </c>
    </row>
    <row r="145" spans="1:5" x14ac:dyDescent="0.25">
      <c r="A145">
        <v>1264</v>
      </c>
      <c r="B145">
        <f>'Terceros-Clientes'!A146</f>
        <v>6</v>
      </c>
      <c r="C145">
        <f>'Terceros-Clientes'!G146</f>
        <v>22251</v>
      </c>
      <c r="D145">
        <f t="shared" si="4"/>
        <v>22252</v>
      </c>
      <c r="E145" t="str">
        <f t="shared" si="5"/>
        <v>(6,22251,22252),</v>
      </c>
    </row>
    <row r="146" spans="1:5" x14ac:dyDescent="0.25">
      <c r="A146">
        <v>1265</v>
      </c>
      <c r="B146">
        <f>'Terceros-Clientes'!A147</f>
        <v>6</v>
      </c>
      <c r="C146">
        <f>'Terceros-Clientes'!G147</f>
        <v>22252</v>
      </c>
      <c r="D146">
        <f t="shared" si="4"/>
        <v>22253</v>
      </c>
      <c r="E146" t="str">
        <f t="shared" si="5"/>
        <v>(6,22252,22253),</v>
      </c>
    </row>
    <row r="147" spans="1:5" x14ac:dyDescent="0.25">
      <c r="A147">
        <v>1266</v>
      </c>
      <c r="B147">
        <f>'Terceros-Clientes'!A148</f>
        <v>6</v>
      </c>
      <c r="C147">
        <f>'Terceros-Clientes'!G148</f>
        <v>22253</v>
      </c>
      <c r="D147">
        <f t="shared" si="4"/>
        <v>22254</v>
      </c>
      <c r="E147" t="str">
        <f t="shared" si="5"/>
        <v>(6,22253,22254),</v>
      </c>
    </row>
    <row r="148" spans="1:5" x14ac:dyDescent="0.25">
      <c r="A148">
        <v>1267</v>
      </c>
      <c r="B148">
        <f>'Terceros-Clientes'!A149</f>
        <v>6</v>
      </c>
      <c r="C148">
        <f>'Terceros-Clientes'!G149</f>
        <v>22254</v>
      </c>
      <c r="D148">
        <f t="shared" si="4"/>
        <v>22255</v>
      </c>
      <c r="E148" t="str">
        <f t="shared" si="5"/>
        <v>(6,22254,22255),</v>
      </c>
    </row>
    <row r="149" spans="1:5" x14ac:dyDescent="0.25">
      <c r="A149">
        <v>1268</v>
      </c>
      <c r="B149">
        <f>'Terceros-Clientes'!A150</f>
        <v>6</v>
      </c>
      <c r="C149">
        <f>'Terceros-Clientes'!G150</f>
        <v>22255</v>
      </c>
      <c r="D149">
        <f t="shared" si="4"/>
        <v>22256</v>
      </c>
      <c r="E149" t="str">
        <f t="shared" si="5"/>
        <v>(6,22255,22256),</v>
      </c>
    </row>
    <row r="150" spans="1:5" x14ac:dyDescent="0.25">
      <c r="A150">
        <v>1269</v>
      </c>
      <c r="B150">
        <f>'Terceros-Clientes'!A151</f>
        <v>6</v>
      </c>
      <c r="C150">
        <f>'Terceros-Clientes'!G151</f>
        <v>22256</v>
      </c>
      <c r="D150">
        <f t="shared" si="4"/>
        <v>22257</v>
      </c>
      <c r="E150" t="str">
        <f t="shared" si="5"/>
        <v>(6,22256,22257),</v>
      </c>
    </row>
    <row r="151" spans="1:5" x14ac:dyDescent="0.25">
      <c r="A151">
        <v>1270</v>
      </c>
      <c r="B151">
        <f>'Terceros-Clientes'!A152</f>
        <v>6</v>
      </c>
      <c r="C151">
        <f>'Terceros-Clientes'!G152</f>
        <v>22257</v>
      </c>
      <c r="D151">
        <f t="shared" si="4"/>
        <v>22258</v>
      </c>
      <c r="E151" t="str">
        <f t="shared" si="5"/>
        <v>(6,22257,22258),</v>
      </c>
    </row>
    <row r="152" spans="1:5" x14ac:dyDescent="0.25">
      <c r="A152">
        <v>1271</v>
      </c>
      <c r="B152">
        <f>'Terceros-Clientes'!A153</f>
        <v>6</v>
      </c>
      <c r="C152">
        <f>'Terceros-Clientes'!G153</f>
        <v>22258</v>
      </c>
      <c r="D152">
        <f t="shared" si="4"/>
        <v>22259</v>
      </c>
      <c r="E152" t="str">
        <f t="shared" si="5"/>
        <v>(6,22258,22259),</v>
      </c>
    </row>
    <row r="153" spans="1:5" x14ac:dyDescent="0.25">
      <c r="A153">
        <v>1272</v>
      </c>
      <c r="B153">
        <f>'Terceros-Clientes'!A154</f>
        <v>6</v>
      </c>
      <c r="C153">
        <f>'Terceros-Clientes'!G154</f>
        <v>22259</v>
      </c>
      <c r="D153">
        <f t="shared" si="4"/>
        <v>22260</v>
      </c>
      <c r="E153" t="str">
        <f t="shared" si="5"/>
        <v>(6,22259,22260),</v>
      </c>
    </row>
    <row r="154" spans="1:5" x14ac:dyDescent="0.25">
      <c r="A154">
        <v>1273</v>
      </c>
      <c r="B154">
        <f>'Terceros-Clientes'!A155</f>
        <v>6</v>
      </c>
      <c r="C154">
        <f>'Terceros-Clientes'!G155</f>
        <v>22260</v>
      </c>
      <c r="D154">
        <f t="shared" si="4"/>
        <v>22261</v>
      </c>
      <c r="E154" t="str">
        <f t="shared" si="5"/>
        <v>(6,22260,22261),</v>
      </c>
    </row>
    <row r="155" spans="1:5" x14ac:dyDescent="0.25">
      <c r="A155">
        <v>1274</v>
      </c>
      <c r="B155">
        <f>'Terceros-Clientes'!A156</f>
        <v>6</v>
      </c>
      <c r="C155">
        <f>'Terceros-Clientes'!G156</f>
        <v>22261</v>
      </c>
      <c r="D155">
        <f t="shared" si="4"/>
        <v>22262</v>
      </c>
      <c r="E155" t="str">
        <f t="shared" si="5"/>
        <v>(6,22261,22262),</v>
      </c>
    </row>
    <row r="156" spans="1:5" x14ac:dyDescent="0.25">
      <c r="A156">
        <v>1275</v>
      </c>
      <c r="B156">
        <f>'Terceros-Clientes'!A157</f>
        <v>6</v>
      </c>
      <c r="C156">
        <f>'Terceros-Clientes'!G157</f>
        <v>22262</v>
      </c>
      <c r="D156">
        <f t="shared" si="4"/>
        <v>22263</v>
      </c>
      <c r="E156" t="str">
        <f t="shared" si="5"/>
        <v>(6,22262,22263),</v>
      </c>
    </row>
    <row r="157" spans="1:5" x14ac:dyDescent="0.25">
      <c r="A157">
        <v>1276</v>
      </c>
      <c r="B157">
        <f>'Terceros-Clientes'!A158</f>
        <v>6</v>
      </c>
      <c r="C157">
        <f>'Terceros-Clientes'!G158</f>
        <v>22263</v>
      </c>
      <c r="D157">
        <f t="shared" si="4"/>
        <v>22264</v>
      </c>
      <c r="E157" t="str">
        <f t="shared" si="5"/>
        <v>(6,22263,22264),</v>
      </c>
    </row>
    <row r="158" spans="1:5" x14ac:dyDescent="0.25">
      <c r="A158">
        <v>1277</v>
      </c>
      <c r="B158">
        <f>'Terceros-Clientes'!A159</f>
        <v>6</v>
      </c>
      <c r="C158">
        <f>'Terceros-Clientes'!G159</f>
        <v>22264</v>
      </c>
      <c r="D158">
        <f t="shared" si="4"/>
        <v>22265</v>
      </c>
      <c r="E158" t="str">
        <f t="shared" si="5"/>
        <v>(6,22264,22265),</v>
      </c>
    </row>
    <row r="159" spans="1:5" x14ac:dyDescent="0.25">
      <c r="A159">
        <v>1278</v>
      </c>
      <c r="B159">
        <f>'Terceros-Clientes'!A160</f>
        <v>6</v>
      </c>
      <c r="C159">
        <f>'Terceros-Clientes'!G160</f>
        <v>22265</v>
      </c>
      <c r="D159">
        <f t="shared" si="4"/>
        <v>22266</v>
      </c>
      <c r="E159" t="str">
        <f t="shared" si="5"/>
        <v>(6,22265,22266),</v>
      </c>
    </row>
    <row r="160" spans="1:5" x14ac:dyDescent="0.25">
      <c r="A160">
        <v>1279</v>
      </c>
      <c r="B160">
        <f>'Terceros-Clientes'!A161</f>
        <v>6</v>
      </c>
      <c r="C160">
        <f>'Terceros-Clientes'!G161</f>
        <v>22266</v>
      </c>
      <c r="D160">
        <f t="shared" si="4"/>
        <v>22267</v>
      </c>
      <c r="E160" t="str">
        <f t="shared" si="5"/>
        <v>(6,22266,22267),</v>
      </c>
    </row>
    <row r="161" spans="1:5" x14ac:dyDescent="0.25">
      <c r="A161">
        <v>1280</v>
      </c>
      <c r="B161">
        <f>'Terceros-Clientes'!A162</f>
        <v>6</v>
      </c>
      <c r="C161">
        <f>'Terceros-Clientes'!G162</f>
        <v>22267</v>
      </c>
      <c r="D161">
        <f t="shared" si="4"/>
        <v>22268</v>
      </c>
      <c r="E161" t="str">
        <f t="shared" si="5"/>
        <v>(6,22267,22268),</v>
      </c>
    </row>
    <row r="162" spans="1:5" x14ac:dyDescent="0.25">
      <c r="A162">
        <v>1281</v>
      </c>
      <c r="B162">
        <f>'Terceros-Clientes'!A163</f>
        <v>6</v>
      </c>
      <c r="C162">
        <f>'Terceros-Clientes'!G163</f>
        <v>22268</v>
      </c>
      <c r="D162">
        <f t="shared" si="4"/>
        <v>22269</v>
      </c>
      <c r="E162" t="str">
        <f t="shared" si="5"/>
        <v>(6,22268,22269),</v>
      </c>
    </row>
    <row r="163" spans="1:5" x14ac:dyDescent="0.25">
      <c r="A163">
        <v>1282</v>
      </c>
      <c r="B163">
        <f>'Terceros-Clientes'!A164</f>
        <v>6</v>
      </c>
      <c r="C163">
        <f>'Terceros-Clientes'!G164</f>
        <v>22269</v>
      </c>
      <c r="D163">
        <f t="shared" si="4"/>
        <v>22270</v>
      </c>
      <c r="E163" t="str">
        <f t="shared" si="5"/>
        <v>(6,22269,22270),</v>
      </c>
    </row>
    <row r="164" spans="1:5" x14ac:dyDescent="0.25">
      <c r="A164">
        <v>1283</v>
      </c>
      <c r="B164">
        <f>'Terceros-Clientes'!A165</f>
        <v>6</v>
      </c>
      <c r="C164">
        <f>'Terceros-Clientes'!G165</f>
        <v>22270</v>
      </c>
      <c r="D164">
        <f t="shared" si="4"/>
        <v>22271</v>
      </c>
      <c r="E164" t="str">
        <f t="shared" si="5"/>
        <v>(6,22270,22271),</v>
      </c>
    </row>
    <row r="165" spans="1:5" x14ac:dyDescent="0.25">
      <c r="A165">
        <v>1284</v>
      </c>
      <c r="B165">
        <f>'Terceros-Clientes'!A166</f>
        <v>6</v>
      </c>
      <c r="C165">
        <f>'Terceros-Clientes'!G166</f>
        <v>22271</v>
      </c>
      <c r="D165">
        <f t="shared" si="4"/>
        <v>22272</v>
      </c>
      <c r="E165" t="str">
        <f t="shared" si="5"/>
        <v>(6,22271,22272),</v>
      </c>
    </row>
    <row r="166" spans="1:5" x14ac:dyDescent="0.25">
      <c r="A166">
        <v>1285</v>
      </c>
      <c r="B166">
        <f>'Terceros-Clientes'!A167</f>
        <v>6</v>
      </c>
      <c r="C166">
        <f>'Terceros-Clientes'!G167</f>
        <v>22272</v>
      </c>
      <c r="D166">
        <f t="shared" si="4"/>
        <v>22273</v>
      </c>
      <c r="E166" t="str">
        <f t="shared" si="5"/>
        <v>(6,22272,22273),</v>
      </c>
    </row>
    <row r="167" spans="1:5" x14ac:dyDescent="0.25">
      <c r="A167">
        <v>1286</v>
      </c>
      <c r="B167">
        <f>'Terceros-Clientes'!A168</f>
        <v>6</v>
      </c>
      <c r="C167">
        <f>'Terceros-Clientes'!G168</f>
        <v>22273</v>
      </c>
      <c r="D167">
        <f t="shared" si="4"/>
        <v>22274</v>
      </c>
      <c r="E167" t="str">
        <f t="shared" si="5"/>
        <v>(6,22273,22274),</v>
      </c>
    </row>
    <row r="168" spans="1:5" x14ac:dyDescent="0.25">
      <c r="A168">
        <v>1287</v>
      </c>
      <c r="B168">
        <f>'Terceros-Clientes'!A169</f>
        <v>6</v>
      </c>
      <c r="C168">
        <f>'Terceros-Clientes'!G169</f>
        <v>22274</v>
      </c>
      <c r="D168">
        <f t="shared" si="4"/>
        <v>22275</v>
      </c>
      <c r="E168" t="str">
        <f t="shared" si="5"/>
        <v>(6,22274,22275),</v>
      </c>
    </row>
    <row r="169" spans="1:5" x14ac:dyDescent="0.25">
      <c r="A169">
        <v>1288</v>
      </c>
      <c r="B169">
        <f>'Terceros-Clientes'!A170</f>
        <v>6</v>
      </c>
      <c r="C169">
        <f>'Terceros-Clientes'!G170</f>
        <v>22275</v>
      </c>
      <c r="D169">
        <f t="shared" si="4"/>
        <v>22276</v>
      </c>
      <c r="E169" t="str">
        <f t="shared" si="5"/>
        <v>(6,22275,22276),</v>
      </c>
    </row>
    <row r="170" spans="1:5" x14ac:dyDescent="0.25">
      <c r="A170">
        <v>1289</v>
      </c>
      <c r="B170">
        <f>'Terceros-Clientes'!A171</f>
        <v>6</v>
      </c>
      <c r="C170">
        <f>'Terceros-Clientes'!G171</f>
        <v>22276</v>
      </c>
      <c r="D170">
        <f t="shared" si="4"/>
        <v>22277</v>
      </c>
      <c r="E170" t="str">
        <f t="shared" si="5"/>
        <v>(6,22276,22277),</v>
      </c>
    </row>
    <row r="171" spans="1:5" x14ac:dyDescent="0.25">
      <c r="A171">
        <v>1290</v>
      </c>
      <c r="B171">
        <f>'Terceros-Clientes'!A172</f>
        <v>6</v>
      </c>
      <c r="C171">
        <f>'Terceros-Clientes'!G172</f>
        <v>22277</v>
      </c>
      <c r="D171">
        <f t="shared" si="4"/>
        <v>22278</v>
      </c>
      <c r="E171" t="str">
        <f t="shared" si="5"/>
        <v>(6,22277,22278),</v>
      </c>
    </row>
    <row r="172" spans="1:5" x14ac:dyDescent="0.25">
      <c r="A172">
        <v>1291</v>
      </c>
      <c r="B172">
        <f>'Terceros-Clientes'!A173</f>
        <v>6</v>
      </c>
      <c r="C172">
        <f>'Terceros-Clientes'!G173</f>
        <v>22278</v>
      </c>
      <c r="D172">
        <f t="shared" si="4"/>
        <v>22279</v>
      </c>
      <c r="E172" t="str">
        <f t="shared" si="5"/>
        <v>(6,22278,22279),</v>
      </c>
    </row>
    <row r="173" spans="1:5" x14ac:dyDescent="0.25">
      <c r="A173">
        <v>1292</v>
      </c>
      <c r="B173">
        <f>'Terceros-Clientes'!A174</f>
        <v>6</v>
      </c>
      <c r="C173">
        <f>'Terceros-Clientes'!G174</f>
        <v>22279</v>
      </c>
      <c r="D173">
        <f t="shared" si="4"/>
        <v>22280</v>
      </c>
      <c r="E173" t="str">
        <f t="shared" si="5"/>
        <v>(6,22279,22280),</v>
      </c>
    </row>
    <row r="174" spans="1:5" x14ac:dyDescent="0.25">
      <c r="A174">
        <v>1293</v>
      </c>
      <c r="B174">
        <f>'Terceros-Clientes'!A175</f>
        <v>6</v>
      </c>
      <c r="C174">
        <f>'Terceros-Clientes'!G175</f>
        <v>22280</v>
      </c>
      <c r="D174">
        <f t="shared" si="4"/>
        <v>22281</v>
      </c>
      <c r="E174" t="str">
        <f t="shared" si="5"/>
        <v>(6,22280,22281),</v>
      </c>
    </row>
    <row r="175" spans="1:5" x14ac:dyDescent="0.25">
      <c r="A175">
        <v>1294</v>
      </c>
      <c r="B175">
        <f>'Terceros-Clientes'!A176</f>
        <v>6</v>
      </c>
      <c r="C175">
        <f>'Terceros-Clientes'!G176</f>
        <v>22281</v>
      </c>
      <c r="D175">
        <f t="shared" si="4"/>
        <v>22282</v>
      </c>
      <c r="E175" t="str">
        <f t="shared" si="5"/>
        <v>(6,22281,22282),</v>
      </c>
    </row>
    <row r="176" spans="1:5" x14ac:dyDescent="0.25">
      <c r="A176">
        <v>1295</v>
      </c>
      <c r="B176">
        <f>'Terceros-Clientes'!A177</f>
        <v>6</v>
      </c>
      <c r="C176">
        <f>'Terceros-Clientes'!G177</f>
        <v>22282</v>
      </c>
      <c r="D176">
        <f t="shared" si="4"/>
        <v>22283</v>
      </c>
      <c r="E176" t="str">
        <f t="shared" si="5"/>
        <v>(6,22282,22283),</v>
      </c>
    </row>
    <row r="177" spans="1:5" x14ac:dyDescent="0.25">
      <c r="A177">
        <v>1296</v>
      </c>
      <c r="B177">
        <f>'Terceros-Clientes'!A178</f>
        <v>6</v>
      </c>
      <c r="C177">
        <f>'Terceros-Clientes'!G178</f>
        <v>22283</v>
      </c>
      <c r="D177">
        <f t="shared" si="4"/>
        <v>22284</v>
      </c>
      <c r="E177" t="str">
        <f t="shared" si="5"/>
        <v>(6,22283,22284),</v>
      </c>
    </row>
    <row r="178" spans="1:5" x14ac:dyDescent="0.25">
      <c r="A178">
        <v>1297</v>
      </c>
      <c r="B178">
        <f>'Terceros-Clientes'!A179</f>
        <v>6</v>
      </c>
      <c r="C178">
        <f>'Terceros-Clientes'!G179</f>
        <v>22284</v>
      </c>
      <c r="D178">
        <f t="shared" si="4"/>
        <v>22285</v>
      </c>
      <c r="E178" t="str">
        <f t="shared" si="5"/>
        <v>(6,22284,22285),</v>
      </c>
    </row>
    <row r="179" spans="1:5" x14ac:dyDescent="0.25">
      <c r="A179">
        <v>1298</v>
      </c>
      <c r="B179">
        <f>'Terceros-Clientes'!A180</f>
        <v>6</v>
      </c>
      <c r="C179">
        <f>'Terceros-Clientes'!G180</f>
        <v>22285</v>
      </c>
      <c r="D179">
        <f t="shared" si="4"/>
        <v>22286</v>
      </c>
      <c r="E179" t="str">
        <f t="shared" si="5"/>
        <v>(6,22285,22286),</v>
      </c>
    </row>
    <row r="180" spans="1:5" x14ac:dyDescent="0.25">
      <c r="A180">
        <v>1299</v>
      </c>
      <c r="B180">
        <f>'Terceros-Clientes'!A181</f>
        <v>6</v>
      </c>
      <c r="C180">
        <f>'Terceros-Clientes'!G181</f>
        <v>22286</v>
      </c>
      <c r="D180">
        <f t="shared" si="4"/>
        <v>22287</v>
      </c>
      <c r="E180" t="str">
        <f t="shared" si="5"/>
        <v>(6,22286,22287),</v>
      </c>
    </row>
    <row r="181" spans="1:5" x14ac:dyDescent="0.25">
      <c r="A181">
        <v>1300</v>
      </c>
      <c r="B181">
        <f>'Terceros-Clientes'!A182</f>
        <v>6</v>
      </c>
      <c r="C181">
        <f>'Terceros-Clientes'!G182</f>
        <v>22287</v>
      </c>
      <c r="D181">
        <f t="shared" si="4"/>
        <v>22288</v>
      </c>
      <c r="E181" t="str">
        <f t="shared" si="5"/>
        <v>(6,22287,22288),</v>
      </c>
    </row>
    <row r="182" spans="1:5" x14ac:dyDescent="0.25">
      <c r="A182">
        <v>1301</v>
      </c>
      <c r="B182">
        <f>'Terceros-Clientes'!A183</f>
        <v>6</v>
      </c>
      <c r="C182">
        <f>'Terceros-Clientes'!G183</f>
        <v>22288</v>
      </c>
      <c r="D182">
        <f t="shared" si="4"/>
        <v>22289</v>
      </c>
      <c r="E182" t="str">
        <f t="shared" si="5"/>
        <v>(6,22288,22289),</v>
      </c>
    </row>
    <row r="183" spans="1:5" x14ac:dyDescent="0.25">
      <c r="A183">
        <v>1302</v>
      </c>
      <c r="B183">
        <f>'Terceros-Clientes'!A184</f>
        <v>6</v>
      </c>
      <c r="C183">
        <f>'Terceros-Clientes'!G184</f>
        <v>22289</v>
      </c>
      <c r="D183">
        <f t="shared" si="4"/>
        <v>22290</v>
      </c>
      <c r="E183" t="str">
        <f t="shared" si="5"/>
        <v>(6,22289,22290),</v>
      </c>
    </row>
    <row r="184" spans="1:5" x14ac:dyDescent="0.25">
      <c r="A184">
        <v>1303</v>
      </c>
      <c r="B184">
        <f>'Terceros-Clientes'!A185</f>
        <v>6</v>
      </c>
      <c r="C184">
        <f>'Terceros-Clientes'!G185</f>
        <v>22290</v>
      </c>
      <c r="D184">
        <f t="shared" si="4"/>
        <v>22291</v>
      </c>
      <c r="E184" t="str">
        <f t="shared" si="5"/>
        <v>(6,22290,22291),</v>
      </c>
    </row>
    <row r="185" spans="1:5" x14ac:dyDescent="0.25">
      <c r="A185">
        <v>1304</v>
      </c>
      <c r="B185">
        <f>'Terceros-Clientes'!A186</f>
        <v>6</v>
      </c>
      <c r="C185">
        <f>'Terceros-Clientes'!G186</f>
        <v>22291</v>
      </c>
      <c r="D185">
        <f t="shared" si="4"/>
        <v>22292</v>
      </c>
      <c r="E185" t="str">
        <f t="shared" si="5"/>
        <v>(6,22291,22292),</v>
      </c>
    </row>
    <row r="186" spans="1:5" x14ac:dyDescent="0.25">
      <c r="A186">
        <v>1305</v>
      </c>
      <c r="B186">
        <f>'Terceros-Clientes'!A187</f>
        <v>6</v>
      </c>
      <c r="C186">
        <f>'Terceros-Clientes'!G187</f>
        <v>22292</v>
      </c>
      <c r="D186">
        <f t="shared" si="4"/>
        <v>22293</v>
      </c>
      <c r="E186" t="str">
        <f t="shared" si="5"/>
        <v>(6,22292,22293),</v>
      </c>
    </row>
    <row r="187" spans="1:5" x14ac:dyDescent="0.25">
      <c r="A187">
        <v>1306</v>
      </c>
      <c r="B187">
        <f>'Terceros-Clientes'!A188</f>
        <v>6</v>
      </c>
      <c r="C187">
        <f>'Terceros-Clientes'!G188</f>
        <v>22293</v>
      </c>
      <c r="D187">
        <f t="shared" si="4"/>
        <v>22294</v>
      </c>
      <c r="E187" t="str">
        <f t="shared" si="5"/>
        <v>(6,22293,22294),</v>
      </c>
    </row>
    <row r="188" spans="1:5" x14ac:dyDescent="0.25">
      <c r="A188">
        <v>1307</v>
      </c>
      <c r="B188">
        <f>'Terceros-Clientes'!A189</f>
        <v>6</v>
      </c>
      <c r="C188">
        <f>'Terceros-Clientes'!G189</f>
        <v>22294</v>
      </c>
      <c r="D188">
        <f t="shared" si="4"/>
        <v>22295</v>
      </c>
      <c r="E188" t="str">
        <f t="shared" si="5"/>
        <v>(6,22294,22295),</v>
      </c>
    </row>
    <row r="189" spans="1:5" x14ac:dyDescent="0.25">
      <c r="A189">
        <v>1308</v>
      </c>
      <c r="B189">
        <f>'Terceros-Clientes'!A190</f>
        <v>6</v>
      </c>
      <c r="C189">
        <f>'Terceros-Clientes'!G190</f>
        <v>22295</v>
      </c>
      <c r="D189">
        <f t="shared" si="4"/>
        <v>22296</v>
      </c>
      <c r="E189" t="str">
        <f t="shared" si="5"/>
        <v>(6,22295,22296),</v>
      </c>
    </row>
    <row r="190" spans="1:5" x14ac:dyDescent="0.25">
      <c r="A190">
        <v>1309</v>
      </c>
      <c r="B190">
        <f>'Terceros-Clientes'!A191</f>
        <v>6</v>
      </c>
      <c r="C190">
        <f>'Terceros-Clientes'!G191</f>
        <v>22296</v>
      </c>
      <c r="D190">
        <f t="shared" si="4"/>
        <v>22297</v>
      </c>
      <c r="E190" t="str">
        <f t="shared" si="5"/>
        <v>(6,22296,22297),</v>
      </c>
    </row>
    <row r="191" spans="1:5" x14ac:dyDescent="0.25">
      <c r="A191">
        <v>1310</v>
      </c>
      <c r="B191">
        <f>'Terceros-Clientes'!A192</f>
        <v>6</v>
      </c>
      <c r="C191">
        <f>'Terceros-Clientes'!G192</f>
        <v>22297</v>
      </c>
      <c r="D191">
        <f t="shared" si="4"/>
        <v>22298</v>
      </c>
      <c r="E191" t="str">
        <f t="shared" si="5"/>
        <v>(6,22297,22298),</v>
      </c>
    </row>
    <row r="192" spans="1:5" x14ac:dyDescent="0.25">
      <c r="A192">
        <v>1311</v>
      </c>
      <c r="B192">
        <f>'Terceros-Clientes'!A193</f>
        <v>6</v>
      </c>
      <c r="C192">
        <f>'Terceros-Clientes'!G193</f>
        <v>22298</v>
      </c>
      <c r="D192">
        <f t="shared" si="4"/>
        <v>22299</v>
      </c>
      <c r="E192" t="str">
        <f t="shared" si="5"/>
        <v>(6,22298,22299),</v>
      </c>
    </row>
    <row r="193" spans="1:5" x14ac:dyDescent="0.25">
      <c r="A193">
        <v>1312</v>
      </c>
      <c r="B193">
        <f>'Terceros-Clientes'!A194</f>
        <v>6</v>
      </c>
      <c r="C193">
        <f>'Terceros-Clientes'!G194</f>
        <v>22299</v>
      </c>
      <c r="D193">
        <f t="shared" si="4"/>
        <v>22300</v>
      </c>
      <c r="E193" t="str">
        <f t="shared" si="5"/>
        <v>(6,22299,22300),</v>
      </c>
    </row>
    <row r="194" spans="1:5" x14ac:dyDescent="0.25">
      <c r="A194">
        <v>1313</v>
      </c>
      <c r="B194">
        <f>'Terceros-Clientes'!A195</f>
        <v>6</v>
      </c>
      <c r="C194">
        <f>'Terceros-Clientes'!G195</f>
        <v>22300</v>
      </c>
      <c r="D194">
        <f t="shared" si="4"/>
        <v>22301</v>
      </c>
      <c r="E194" t="str">
        <f t="shared" si="5"/>
        <v>(6,22300,22301),</v>
      </c>
    </row>
    <row r="195" spans="1:5" x14ac:dyDescent="0.25">
      <c r="A195">
        <v>1314</v>
      </c>
      <c r="B195">
        <f>'Terceros-Clientes'!A196</f>
        <v>6</v>
      </c>
      <c r="C195">
        <f>'Terceros-Clientes'!G196</f>
        <v>22301</v>
      </c>
      <c r="D195">
        <f t="shared" ref="D195:D258" si="6">C196</f>
        <v>22302</v>
      </c>
      <c r="E195" t="str">
        <f t="shared" ref="E195:E258" si="7">"("&amp;B195&amp;","&amp;C195&amp;","&amp;D195 &amp; "),"</f>
        <v>(6,22301,22302),</v>
      </c>
    </row>
    <row r="196" spans="1:5" x14ac:dyDescent="0.25">
      <c r="A196">
        <v>1315</v>
      </c>
      <c r="B196">
        <f>'Terceros-Clientes'!A197</f>
        <v>6</v>
      </c>
      <c r="C196">
        <f>'Terceros-Clientes'!G197</f>
        <v>22302</v>
      </c>
      <c r="D196">
        <f t="shared" si="6"/>
        <v>22303</v>
      </c>
      <c r="E196" t="str">
        <f t="shared" si="7"/>
        <v>(6,22302,22303),</v>
      </c>
    </row>
    <row r="197" spans="1:5" x14ac:dyDescent="0.25">
      <c r="A197">
        <v>1316</v>
      </c>
      <c r="B197">
        <f>'Terceros-Clientes'!A198</f>
        <v>6</v>
      </c>
      <c r="C197">
        <f>'Terceros-Clientes'!G198</f>
        <v>22303</v>
      </c>
      <c r="D197">
        <f t="shared" si="6"/>
        <v>22304</v>
      </c>
      <c r="E197" t="str">
        <f t="shared" si="7"/>
        <v>(6,22303,22304),</v>
      </c>
    </row>
    <row r="198" spans="1:5" x14ac:dyDescent="0.25">
      <c r="A198">
        <v>1317</v>
      </c>
      <c r="B198">
        <f>'Terceros-Clientes'!A199</f>
        <v>6</v>
      </c>
      <c r="C198">
        <f>'Terceros-Clientes'!G199</f>
        <v>22304</v>
      </c>
      <c r="D198">
        <f t="shared" si="6"/>
        <v>22305</v>
      </c>
      <c r="E198" t="str">
        <f t="shared" si="7"/>
        <v>(6,22304,22305),</v>
      </c>
    </row>
    <row r="199" spans="1:5" x14ac:dyDescent="0.25">
      <c r="A199">
        <v>1318</v>
      </c>
      <c r="B199">
        <f>'Terceros-Clientes'!A200</f>
        <v>6</v>
      </c>
      <c r="C199">
        <f>'Terceros-Clientes'!G200</f>
        <v>22305</v>
      </c>
      <c r="D199">
        <f t="shared" si="6"/>
        <v>22306</v>
      </c>
      <c r="E199" t="str">
        <f t="shared" si="7"/>
        <v>(6,22305,22306),</v>
      </c>
    </row>
    <row r="200" spans="1:5" x14ac:dyDescent="0.25">
      <c r="A200">
        <v>1319</v>
      </c>
      <c r="B200">
        <f>'Terceros-Clientes'!A201</f>
        <v>6</v>
      </c>
      <c r="C200">
        <f>'Terceros-Clientes'!G201</f>
        <v>22306</v>
      </c>
      <c r="D200">
        <f t="shared" si="6"/>
        <v>22307</v>
      </c>
      <c r="E200" t="str">
        <f t="shared" si="7"/>
        <v>(6,22306,22307),</v>
      </c>
    </row>
    <row r="201" spans="1:5" x14ac:dyDescent="0.25">
      <c r="A201">
        <v>1320</v>
      </c>
      <c r="B201">
        <f>'Terceros-Clientes'!A202</f>
        <v>6</v>
      </c>
      <c r="C201">
        <f>'Terceros-Clientes'!G202</f>
        <v>22307</v>
      </c>
      <c r="D201">
        <f t="shared" si="6"/>
        <v>22308</v>
      </c>
      <c r="E201" t="str">
        <f t="shared" si="7"/>
        <v>(6,22307,22308),</v>
      </c>
    </row>
    <row r="202" spans="1:5" x14ac:dyDescent="0.25">
      <c r="A202">
        <v>1321</v>
      </c>
      <c r="B202">
        <f>'Terceros-Clientes'!A203</f>
        <v>6</v>
      </c>
      <c r="C202">
        <f>'Terceros-Clientes'!G203</f>
        <v>22308</v>
      </c>
      <c r="D202">
        <f t="shared" si="6"/>
        <v>22309</v>
      </c>
      <c r="E202" t="str">
        <f t="shared" si="7"/>
        <v>(6,22308,22309),</v>
      </c>
    </row>
    <row r="203" spans="1:5" x14ac:dyDescent="0.25">
      <c r="A203">
        <v>1322</v>
      </c>
      <c r="B203">
        <f>'Terceros-Clientes'!A204</f>
        <v>6</v>
      </c>
      <c r="C203">
        <f>'Terceros-Clientes'!G204</f>
        <v>22309</v>
      </c>
      <c r="D203">
        <f t="shared" si="6"/>
        <v>22310</v>
      </c>
      <c r="E203" t="str">
        <f t="shared" si="7"/>
        <v>(6,22309,22310),</v>
      </c>
    </row>
    <row r="204" spans="1:5" x14ac:dyDescent="0.25">
      <c r="A204">
        <v>1323</v>
      </c>
      <c r="B204">
        <f>'Terceros-Clientes'!A205</f>
        <v>6</v>
      </c>
      <c r="C204">
        <f>'Terceros-Clientes'!G205</f>
        <v>22310</v>
      </c>
      <c r="D204">
        <f t="shared" si="6"/>
        <v>22311</v>
      </c>
      <c r="E204" t="str">
        <f t="shared" si="7"/>
        <v>(6,22310,22311),</v>
      </c>
    </row>
    <row r="205" spans="1:5" x14ac:dyDescent="0.25">
      <c r="A205">
        <v>1324</v>
      </c>
      <c r="B205">
        <f>'Terceros-Clientes'!A206</f>
        <v>6</v>
      </c>
      <c r="C205">
        <f>'Terceros-Clientes'!G206</f>
        <v>22311</v>
      </c>
      <c r="D205">
        <f t="shared" si="6"/>
        <v>22312</v>
      </c>
      <c r="E205" t="str">
        <f t="shared" si="7"/>
        <v>(6,22311,22312),</v>
      </c>
    </row>
    <row r="206" spans="1:5" x14ac:dyDescent="0.25">
      <c r="A206">
        <v>1325</v>
      </c>
      <c r="B206">
        <f>'Terceros-Clientes'!A207</f>
        <v>6</v>
      </c>
      <c r="C206">
        <f>'Terceros-Clientes'!G207</f>
        <v>22312</v>
      </c>
      <c r="D206">
        <f t="shared" si="6"/>
        <v>22313</v>
      </c>
      <c r="E206" t="str">
        <f t="shared" si="7"/>
        <v>(6,22312,22313),</v>
      </c>
    </row>
    <row r="207" spans="1:5" x14ac:dyDescent="0.25">
      <c r="A207">
        <v>1326</v>
      </c>
      <c r="B207">
        <f>'Terceros-Clientes'!A208</f>
        <v>6</v>
      </c>
      <c r="C207">
        <f>'Terceros-Clientes'!G208</f>
        <v>22313</v>
      </c>
      <c r="D207">
        <f t="shared" si="6"/>
        <v>22314</v>
      </c>
      <c r="E207" t="str">
        <f t="shared" si="7"/>
        <v>(6,22313,22314),</v>
      </c>
    </row>
    <row r="208" spans="1:5" x14ac:dyDescent="0.25">
      <c r="A208">
        <v>1327</v>
      </c>
      <c r="B208">
        <f>'Terceros-Clientes'!A209</f>
        <v>6</v>
      </c>
      <c r="C208">
        <f>'Terceros-Clientes'!G209</f>
        <v>22314</v>
      </c>
      <c r="D208">
        <f t="shared" si="6"/>
        <v>22315</v>
      </c>
      <c r="E208" t="str">
        <f t="shared" si="7"/>
        <v>(6,22314,22315),</v>
      </c>
    </row>
    <row r="209" spans="1:5" x14ac:dyDescent="0.25">
      <c r="A209">
        <v>1328</v>
      </c>
      <c r="B209">
        <f>'Terceros-Clientes'!A210</f>
        <v>6</v>
      </c>
      <c r="C209">
        <f>'Terceros-Clientes'!G210</f>
        <v>22315</v>
      </c>
      <c r="D209">
        <f t="shared" si="6"/>
        <v>22316</v>
      </c>
      <c r="E209" t="str">
        <f t="shared" si="7"/>
        <v>(6,22315,22316),</v>
      </c>
    </row>
    <row r="210" spans="1:5" x14ac:dyDescent="0.25">
      <c r="A210">
        <v>1329</v>
      </c>
      <c r="B210">
        <f>'Terceros-Clientes'!A211</f>
        <v>6</v>
      </c>
      <c r="C210">
        <f>'Terceros-Clientes'!G211</f>
        <v>22316</v>
      </c>
      <c r="D210">
        <f t="shared" si="6"/>
        <v>22317</v>
      </c>
      <c r="E210" t="str">
        <f t="shared" si="7"/>
        <v>(6,22316,22317),</v>
      </c>
    </row>
    <row r="211" spans="1:5" x14ac:dyDescent="0.25">
      <c r="A211">
        <v>1330</v>
      </c>
      <c r="B211">
        <f>'Terceros-Clientes'!A212</f>
        <v>6</v>
      </c>
      <c r="C211">
        <f>'Terceros-Clientes'!G212</f>
        <v>22317</v>
      </c>
      <c r="D211">
        <f t="shared" si="6"/>
        <v>22318</v>
      </c>
      <c r="E211" t="str">
        <f t="shared" si="7"/>
        <v>(6,22317,22318),</v>
      </c>
    </row>
    <row r="212" spans="1:5" x14ac:dyDescent="0.25">
      <c r="A212">
        <v>1331</v>
      </c>
      <c r="B212">
        <f>'Terceros-Clientes'!A213</f>
        <v>6</v>
      </c>
      <c r="C212">
        <f>'Terceros-Clientes'!G213</f>
        <v>22318</v>
      </c>
      <c r="D212">
        <f t="shared" si="6"/>
        <v>22319</v>
      </c>
      <c r="E212" t="str">
        <f t="shared" si="7"/>
        <v>(6,22318,22319),</v>
      </c>
    </row>
    <row r="213" spans="1:5" x14ac:dyDescent="0.25">
      <c r="A213">
        <v>1332</v>
      </c>
      <c r="B213">
        <f>'Terceros-Clientes'!A214</f>
        <v>6</v>
      </c>
      <c r="C213">
        <f>'Terceros-Clientes'!G214</f>
        <v>22319</v>
      </c>
      <c r="D213">
        <f t="shared" si="6"/>
        <v>22320</v>
      </c>
      <c r="E213" t="str">
        <f t="shared" si="7"/>
        <v>(6,22319,22320),</v>
      </c>
    </row>
    <row r="214" spans="1:5" x14ac:dyDescent="0.25">
      <c r="A214">
        <v>1333</v>
      </c>
      <c r="B214">
        <f>'Terceros-Clientes'!A215</f>
        <v>6</v>
      </c>
      <c r="C214">
        <f>'Terceros-Clientes'!G215</f>
        <v>22320</v>
      </c>
      <c r="D214">
        <f t="shared" si="6"/>
        <v>22321</v>
      </c>
      <c r="E214" t="str">
        <f t="shared" si="7"/>
        <v>(6,22320,22321),</v>
      </c>
    </row>
    <row r="215" spans="1:5" x14ac:dyDescent="0.25">
      <c r="A215">
        <v>1334</v>
      </c>
      <c r="B215">
        <f>'Terceros-Clientes'!A216</f>
        <v>6</v>
      </c>
      <c r="C215">
        <f>'Terceros-Clientes'!G216</f>
        <v>22321</v>
      </c>
      <c r="D215">
        <f t="shared" si="6"/>
        <v>22322</v>
      </c>
      <c r="E215" t="str">
        <f t="shared" si="7"/>
        <v>(6,22321,22322),</v>
      </c>
    </row>
    <row r="216" spans="1:5" x14ac:dyDescent="0.25">
      <c r="A216">
        <v>1335</v>
      </c>
      <c r="B216">
        <f>'Terceros-Clientes'!A217</f>
        <v>6</v>
      </c>
      <c r="C216">
        <f>'Terceros-Clientes'!G217</f>
        <v>22322</v>
      </c>
      <c r="D216">
        <f t="shared" si="6"/>
        <v>22323</v>
      </c>
      <c r="E216" t="str">
        <f t="shared" si="7"/>
        <v>(6,22322,22323),</v>
      </c>
    </row>
    <row r="217" spans="1:5" x14ac:dyDescent="0.25">
      <c r="A217">
        <v>1336</v>
      </c>
      <c r="B217">
        <f>'Terceros-Clientes'!A218</f>
        <v>6</v>
      </c>
      <c r="C217">
        <f>'Terceros-Clientes'!G218</f>
        <v>22323</v>
      </c>
      <c r="D217">
        <f t="shared" si="6"/>
        <v>22324</v>
      </c>
      <c r="E217" t="str">
        <f t="shared" si="7"/>
        <v>(6,22323,22324),</v>
      </c>
    </row>
    <row r="218" spans="1:5" x14ac:dyDescent="0.25">
      <c r="A218">
        <v>1337</v>
      </c>
      <c r="B218">
        <f>'Terceros-Clientes'!A219</f>
        <v>6</v>
      </c>
      <c r="C218">
        <f>'Terceros-Clientes'!G219</f>
        <v>22324</v>
      </c>
      <c r="D218">
        <f t="shared" si="6"/>
        <v>22325</v>
      </c>
      <c r="E218" t="str">
        <f t="shared" si="7"/>
        <v>(6,22324,22325),</v>
      </c>
    </row>
    <row r="219" spans="1:5" x14ac:dyDescent="0.25">
      <c r="A219">
        <v>1338</v>
      </c>
      <c r="B219">
        <f>'Terceros-Clientes'!A220</f>
        <v>6</v>
      </c>
      <c r="C219">
        <f>'Terceros-Clientes'!G220</f>
        <v>22325</v>
      </c>
      <c r="D219">
        <f t="shared" si="6"/>
        <v>22326</v>
      </c>
      <c r="E219" t="str">
        <f t="shared" si="7"/>
        <v>(6,22325,22326),</v>
      </c>
    </row>
    <row r="220" spans="1:5" x14ac:dyDescent="0.25">
      <c r="A220">
        <v>1339</v>
      </c>
      <c r="B220">
        <f>'Terceros-Clientes'!A221</f>
        <v>6</v>
      </c>
      <c r="C220">
        <f>'Terceros-Clientes'!G221</f>
        <v>22326</v>
      </c>
      <c r="D220">
        <f t="shared" si="6"/>
        <v>22327</v>
      </c>
      <c r="E220" t="str">
        <f t="shared" si="7"/>
        <v>(6,22326,22327),</v>
      </c>
    </row>
    <row r="221" spans="1:5" x14ac:dyDescent="0.25">
      <c r="A221">
        <v>1340</v>
      </c>
      <c r="B221">
        <f>'Terceros-Clientes'!A222</f>
        <v>6</v>
      </c>
      <c r="C221">
        <f>'Terceros-Clientes'!G222</f>
        <v>22327</v>
      </c>
      <c r="D221">
        <f t="shared" si="6"/>
        <v>22328</v>
      </c>
      <c r="E221" t="str">
        <f t="shared" si="7"/>
        <v>(6,22327,22328),</v>
      </c>
    </row>
    <row r="222" spans="1:5" x14ac:dyDescent="0.25">
      <c r="A222">
        <v>1341</v>
      </c>
      <c r="B222">
        <f>'Terceros-Clientes'!A223</f>
        <v>6</v>
      </c>
      <c r="C222">
        <f>'Terceros-Clientes'!G223</f>
        <v>22328</v>
      </c>
      <c r="D222">
        <f t="shared" si="6"/>
        <v>22329</v>
      </c>
      <c r="E222" t="str">
        <f t="shared" si="7"/>
        <v>(6,22328,22329),</v>
      </c>
    </row>
    <row r="223" spans="1:5" x14ac:dyDescent="0.25">
      <c r="A223">
        <v>1342</v>
      </c>
      <c r="B223">
        <f>'Terceros-Clientes'!A224</f>
        <v>6</v>
      </c>
      <c r="C223">
        <f>'Terceros-Clientes'!G224</f>
        <v>22329</v>
      </c>
      <c r="D223">
        <f t="shared" si="6"/>
        <v>22330</v>
      </c>
      <c r="E223" t="str">
        <f t="shared" si="7"/>
        <v>(6,22329,22330),</v>
      </c>
    </row>
    <row r="224" spans="1:5" x14ac:dyDescent="0.25">
      <c r="A224">
        <v>1343</v>
      </c>
      <c r="B224">
        <f>'Terceros-Clientes'!A225</f>
        <v>6</v>
      </c>
      <c r="C224">
        <f>'Terceros-Clientes'!G225</f>
        <v>22330</v>
      </c>
      <c r="D224">
        <f t="shared" si="6"/>
        <v>22331</v>
      </c>
      <c r="E224" t="str">
        <f t="shared" si="7"/>
        <v>(6,22330,22331),</v>
      </c>
    </row>
    <row r="225" spans="1:5" x14ac:dyDescent="0.25">
      <c r="A225">
        <v>1344</v>
      </c>
      <c r="B225">
        <f>'Terceros-Clientes'!A226</f>
        <v>6</v>
      </c>
      <c r="C225">
        <f>'Terceros-Clientes'!G226</f>
        <v>22331</v>
      </c>
      <c r="D225">
        <f t="shared" si="6"/>
        <v>22332</v>
      </c>
      <c r="E225" t="str">
        <f t="shared" si="7"/>
        <v>(6,22331,22332),</v>
      </c>
    </row>
    <row r="226" spans="1:5" x14ac:dyDescent="0.25">
      <c r="A226">
        <v>1345</v>
      </c>
      <c r="B226">
        <f>'Terceros-Clientes'!A227</f>
        <v>6</v>
      </c>
      <c r="C226">
        <f>'Terceros-Clientes'!G227</f>
        <v>22332</v>
      </c>
      <c r="D226">
        <f t="shared" si="6"/>
        <v>22333</v>
      </c>
      <c r="E226" t="str">
        <f t="shared" si="7"/>
        <v>(6,22332,22333),</v>
      </c>
    </row>
    <row r="227" spans="1:5" x14ac:dyDescent="0.25">
      <c r="A227">
        <v>1346</v>
      </c>
      <c r="B227">
        <f>'Terceros-Clientes'!A228</f>
        <v>6</v>
      </c>
      <c r="C227">
        <f>'Terceros-Clientes'!G228</f>
        <v>22333</v>
      </c>
      <c r="D227">
        <f t="shared" si="6"/>
        <v>22334</v>
      </c>
      <c r="E227" t="str">
        <f t="shared" si="7"/>
        <v>(6,22333,22334),</v>
      </c>
    </row>
    <row r="228" spans="1:5" x14ac:dyDescent="0.25">
      <c r="A228">
        <v>1347</v>
      </c>
      <c r="B228">
        <f>'Terceros-Clientes'!A229</f>
        <v>6</v>
      </c>
      <c r="C228">
        <f>'Terceros-Clientes'!G229</f>
        <v>22334</v>
      </c>
      <c r="D228">
        <f t="shared" si="6"/>
        <v>22335</v>
      </c>
      <c r="E228" t="str">
        <f t="shared" si="7"/>
        <v>(6,22334,22335),</v>
      </c>
    </row>
    <row r="229" spans="1:5" x14ac:dyDescent="0.25">
      <c r="A229">
        <v>1348</v>
      </c>
      <c r="B229">
        <f>'Terceros-Clientes'!A230</f>
        <v>6</v>
      </c>
      <c r="C229">
        <f>'Terceros-Clientes'!G230</f>
        <v>22335</v>
      </c>
      <c r="D229">
        <f t="shared" si="6"/>
        <v>22336</v>
      </c>
      <c r="E229" t="str">
        <f t="shared" si="7"/>
        <v>(6,22335,22336),</v>
      </c>
    </row>
    <row r="230" spans="1:5" x14ac:dyDescent="0.25">
      <c r="A230">
        <v>1349</v>
      </c>
      <c r="B230">
        <f>'Terceros-Clientes'!A231</f>
        <v>6</v>
      </c>
      <c r="C230">
        <f>'Terceros-Clientes'!G231</f>
        <v>22336</v>
      </c>
      <c r="D230">
        <f t="shared" si="6"/>
        <v>22337</v>
      </c>
      <c r="E230" t="str">
        <f t="shared" si="7"/>
        <v>(6,22336,22337),</v>
      </c>
    </row>
    <row r="231" spans="1:5" x14ac:dyDescent="0.25">
      <c r="A231">
        <v>1350</v>
      </c>
      <c r="B231">
        <f>'Terceros-Clientes'!A232</f>
        <v>6</v>
      </c>
      <c r="C231">
        <f>'Terceros-Clientes'!G232</f>
        <v>22337</v>
      </c>
      <c r="D231">
        <f t="shared" si="6"/>
        <v>22338</v>
      </c>
      <c r="E231" t="str">
        <f t="shared" si="7"/>
        <v>(6,22337,22338),</v>
      </c>
    </row>
    <row r="232" spans="1:5" x14ac:dyDescent="0.25">
      <c r="A232">
        <v>1351</v>
      </c>
      <c r="B232">
        <f>'Terceros-Clientes'!A233</f>
        <v>6</v>
      </c>
      <c r="C232">
        <f>'Terceros-Clientes'!G233</f>
        <v>22338</v>
      </c>
      <c r="D232">
        <f t="shared" si="6"/>
        <v>22339</v>
      </c>
      <c r="E232" t="str">
        <f t="shared" si="7"/>
        <v>(6,22338,22339),</v>
      </c>
    </row>
    <row r="233" spans="1:5" x14ac:dyDescent="0.25">
      <c r="A233">
        <v>1352</v>
      </c>
      <c r="B233">
        <f>'Terceros-Clientes'!A234</f>
        <v>6</v>
      </c>
      <c r="C233">
        <f>'Terceros-Clientes'!G234</f>
        <v>22339</v>
      </c>
      <c r="D233">
        <f t="shared" si="6"/>
        <v>22340</v>
      </c>
      <c r="E233" t="str">
        <f t="shared" si="7"/>
        <v>(6,22339,22340),</v>
      </c>
    </row>
    <row r="234" spans="1:5" x14ac:dyDescent="0.25">
      <c r="A234">
        <v>1353</v>
      </c>
      <c r="B234">
        <f>'Terceros-Clientes'!A235</f>
        <v>6</v>
      </c>
      <c r="C234">
        <f>'Terceros-Clientes'!G235</f>
        <v>22340</v>
      </c>
      <c r="D234">
        <f t="shared" si="6"/>
        <v>22341</v>
      </c>
      <c r="E234" t="str">
        <f t="shared" si="7"/>
        <v>(6,22340,22341),</v>
      </c>
    </row>
    <row r="235" spans="1:5" x14ac:dyDescent="0.25">
      <c r="A235">
        <v>1354</v>
      </c>
      <c r="B235">
        <f>'Terceros-Clientes'!A236</f>
        <v>6</v>
      </c>
      <c r="C235">
        <f>'Terceros-Clientes'!G236</f>
        <v>22341</v>
      </c>
      <c r="D235">
        <f t="shared" si="6"/>
        <v>22342</v>
      </c>
      <c r="E235" t="str">
        <f t="shared" si="7"/>
        <v>(6,22341,22342),</v>
      </c>
    </row>
    <row r="236" spans="1:5" x14ac:dyDescent="0.25">
      <c r="A236">
        <v>1355</v>
      </c>
      <c r="B236">
        <f>'Terceros-Clientes'!A237</f>
        <v>6</v>
      </c>
      <c r="C236">
        <f>'Terceros-Clientes'!G237</f>
        <v>22342</v>
      </c>
      <c r="D236">
        <f t="shared" si="6"/>
        <v>22343</v>
      </c>
      <c r="E236" t="str">
        <f t="shared" si="7"/>
        <v>(6,22342,22343),</v>
      </c>
    </row>
    <row r="237" spans="1:5" x14ac:dyDescent="0.25">
      <c r="A237">
        <v>1356</v>
      </c>
      <c r="B237">
        <f>'Terceros-Clientes'!A238</f>
        <v>6</v>
      </c>
      <c r="C237">
        <f>'Terceros-Clientes'!G238</f>
        <v>22343</v>
      </c>
      <c r="D237">
        <f t="shared" si="6"/>
        <v>22344</v>
      </c>
      <c r="E237" t="str">
        <f t="shared" si="7"/>
        <v>(6,22343,22344),</v>
      </c>
    </row>
    <row r="238" spans="1:5" x14ac:dyDescent="0.25">
      <c r="A238">
        <v>1357</v>
      </c>
      <c r="B238">
        <f>'Terceros-Clientes'!A239</f>
        <v>6</v>
      </c>
      <c r="C238">
        <f>'Terceros-Clientes'!G239</f>
        <v>22344</v>
      </c>
      <c r="D238">
        <f t="shared" si="6"/>
        <v>22345</v>
      </c>
      <c r="E238" t="str">
        <f t="shared" si="7"/>
        <v>(6,22344,22345),</v>
      </c>
    </row>
    <row r="239" spans="1:5" x14ac:dyDescent="0.25">
      <c r="A239">
        <v>1358</v>
      </c>
      <c r="B239">
        <f>'Terceros-Clientes'!A240</f>
        <v>6</v>
      </c>
      <c r="C239">
        <f>'Terceros-Clientes'!G240</f>
        <v>22345</v>
      </c>
      <c r="D239">
        <f t="shared" si="6"/>
        <v>22346</v>
      </c>
      <c r="E239" t="str">
        <f t="shared" si="7"/>
        <v>(6,22345,22346),</v>
      </c>
    </row>
    <row r="240" spans="1:5" x14ac:dyDescent="0.25">
      <c r="A240">
        <v>1359</v>
      </c>
      <c r="B240">
        <f>'Terceros-Clientes'!A241</f>
        <v>6</v>
      </c>
      <c r="C240">
        <f>'Terceros-Clientes'!G241</f>
        <v>22346</v>
      </c>
      <c r="D240">
        <f t="shared" si="6"/>
        <v>22347</v>
      </c>
      <c r="E240" t="str">
        <f t="shared" si="7"/>
        <v>(6,22346,22347),</v>
      </c>
    </row>
    <row r="241" spans="1:5" x14ac:dyDescent="0.25">
      <c r="A241">
        <v>1360</v>
      </c>
      <c r="B241">
        <f>'Terceros-Clientes'!A242</f>
        <v>6</v>
      </c>
      <c r="C241">
        <f>'Terceros-Clientes'!G242</f>
        <v>22347</v>
      </c>
      <c r="D241">
        <f t="shared" si="6"/>
        <v>22348</v>
      </c>
      <c r="E241" t="str">
        <f t="shared" si="7"/>
        <v>(6,22347,22348),</v>
      </c>
    </row>
    <row r="242" spans="1:5" x14ac:dyDescent="0.25">
      <c r="A242">
        <v>1361</v>
      </c>
      <c r="B242">
        <f>'Terceros-Clientes'!A243</f>
        <v>6</v>
      </c>
      <c r="C242">
        <f>'Terceros-Clientes'!G243</f>
        <v>22348</v>
      </c>
      <c r="D242">
        <f t="shared" si="6"/>
        <v>22349</v>
      </c>
      <c r="E242" t="str">
        <f t="shared" si="7"/>
        <v>(6,22348,22349),</v>
      </c>
    </row>
    <row r="243" spans="1:5" x14ac:dyDescent="0.25">
      <c r="A243">
        <v>1362</v>
      </c>
      <c r="B243">
        <f>'Terceros-Clientes'!A244</f>
        <v>6</v>
      </c>
      <c r="C243">
        <f>'Terceros-Clientes'!G244</f>
        <v>22349</v>
      </c>
      <c r="D243">
        <f t="shared" si="6"/>
        <v>22350</v>
      </c>
      <c r="E243" t="str">
        <f t="shared" si="7"/>
        <v>(6,22349,22350),</v>
      </c>
    </row>
    <row r="244" spans="1:5" x14ac:dyDescent="0.25">
      <c r="A244">
        <v>1363</v>
      </c>
      <c r="B244">
        <f>'Terceros-Clientes'!A245</f>
        <v>6</v>
      </c>
      <c r="C244">
        <f>'Terceros-Clientes'!G245</f>
        <v>22350</v>
      </c>
      <c r="D244">
        <f t="shared" si="6"/>
        <v>22351</v>
      </c>
      <c r="E244" t="str">
        <f t="shared" si="7"/>
        <v>(6,22350,22351),</v>
      </c>
    </row>
    <row r="245" spans="1:5" x14ac:dyDescent="0.25">
      <c r="A245">
        <v>1364</v>
      </c>
      <c r="B245">
        <f>'Terceros-Clientes'!A246</f>
        <v>6</v>
      </c>
      <c r="C245">
        <f>'Terceros-Clientes'!G246</f>
        <v>22351</v>
      </c>
      <c r="D245">
        <f t="shared" si="6"/>
        <v>22352</v>
      </c>
      <c r="E245" t="str">
        <f t="shared" si="7"/>
        <v>(6,22351,22352),</v>
      </c>
    </row>
    <row r="246" spans="1:5" x14ac:dyDescent="0.25">
      <c r="A246">
        <v>1365</v>
      </c>
      <c r="B246">
        <f>'Terceros-Clientes'!A247</f>
        <v>6</v>
      </c>
      <c r="C246">
        <f>'Terceros-Clientes'!G247</f>
        <v>22352</v>
      </c>
      <c r="D246">
        <f t="shared" si="6"/>
        <v>22353</v>
      </c>
      <c r="E246" t="str">
        <f t="shared" si="7"/>
        <v>(6,22352,22353),</v>
      </c>
    </row>
    <row r="247" spans="1:5" x14ac:dyDescent="0.25">
      <c r="A247">
        <v>1366</v>
      </c>
      <c r="B247">
        <f>'Terceros-Clientes'!A248</f>
        <v>6</v>
      </c>
      <c r="C247">
        <f>'Terceros-Clientes'!G248</f>
        <v>22353</v>
      </c>
      <c r="D247">
        <f t="shared" si="6"/>
        <v>22354</v>
      </c>
      <c r="E247" t="str">
        <f t="shared" si="7"/>
        <v>(6,22353,22354),</v>
      </c>
    </row>
    <row r="248" spans="1:5" x14ac:dyDescent="0.25">
      <c r="A248">
        <v>1367</v>
      </c>
      <c r="B248">
        <f>'Terceros-Clientes'!A249</f>
        <v>6</v>
      </c>
      <c r="C248">
        <f>'Terceros-Clientes'!G249</f>
        <v>22354</v>
      </c>
      <c r="D248">
        <f t="shared" si="6"/>
        <v>22355</v>
      </c>
      <c r="E248" t="str">
        <f t="shared" si="7"/>
        <v>(6,22354,22355),</v>
      </c>
    </row>
    <row r="249" spans="1:5" x14ac:dyDescent="0.25">
      <c r="A249">
        <v>1368</v>
      </c>
      <c r="B249">
        <f>'Terceros-Clientes'!A250</f>
        <v>6</v>
      </c>
      <c r="C249">
        <f>'Terceros-Clientes'!G250</f>
        <v>22355</v>
      </c>
      <c r="D249">
        <f t="shared" si="6"/>
        <v>22356</v>
      </c>
      <c r="E249" t="str">
        <f t="shared" si="7"/>
        <v>(6,22355,22356),</v>
      </c>
    </row>
    <row r="250" spans="1:5" x14ac:dyDescent="0.25">
      <c r="A250">
        <v>1369</v>
      </c>
      <c r="B250">
        <f>'Terceros-Clientes'!A251</f>
        <v>6</v>
      </c>
      <c r="C250">
        <f>'Terceros-Clientes'!G251</f>
        <v>22356</v>
      </c>
      <c r="D250">
        <f t="shared" si="6"/>
        <v>22357</v>
      </c>
      <c r="E250" t="str">
        <f t="shared" si="7"/>
        <v>(6,22356,22357),</v>
      </c>
    </row>
    <row r="251" spans="1:5" x14ac:dyDescent="0.25">
      <c r="A251">
        <v>1370</v>
      </c>
      <c r="B251">
        <f>'Terceros-Clientes'!A252</f>
        <v>6</v>
      </c>
      <c r="C251">
        <f>'Terceros-Clientes'!G252</f>
        <v>22357</v>
      </c>
      <c r="D251">
        <f t="shared" si="6"/>
        <v>22358</v>
      </c>
      <c r="E251" t="str">
        <f t="shared" si="7"/>
        <v>(6,22357,22358),</v>
      </c>
    </row>
    <row r="252" spans="1:5" x14ac:dyDescent="0.25">
      <c r="A252">
        <v>1371</v>
      </c>
      <c r="B252">
        <f>'Terceros-Clientes'!A253</f>
        <v>6</v>
      </c>
      <c r="C252">
        <f>'Terceros-Clientes'!G253</f>
        <v>22358</v>
      </c>
      <c r="D252">
        <f t="shared" si="6"/>
        <v>22359</v>
      </c>
      <c r="E252" t="str">
        <f t="shared" si="7"/>
        <v>(6,22358,22359),</v>
      </c>
    </row>
    <row r="253" spans="1:5" x14ac:dyDescent="0.25">
      <c r="A253">
        <v>1372</v>
      </c>
      <c r="B253">
        <f>'Terceros-Clientes'!A254</f>
        <v>6</v>
      </c>
      <c r="C253">
        <f>'Terceros-Clientes'!G254</f>
        <v>22359</v>
      </c>
      <c r="D253">
        <f t="shared" si="6"/>
        <v>22360</v>
      </c>
      <c r="E253" t="str">
        <f t="shared" si="7"/>
        <v>(6,22359,22360),</v>
      </c>
    </row>
    <row r="254" spans="1:5" x14ac:dyDescent="0.25">
      <c r="A254">
        <v>1373</v>
      </c>
      <c r="B254">
        <f>'Terceros-Clientes'!A255</f>
        <v>6</v>
      </c>
      <c r="C254">
        <f>'Terceros-Clientes'!G255</f>
        <v>22360</v>
      </c>
      <c r="D254">
        <f t="shared" si="6"/>
        <v>22361</v>
      </c>
      <c r="E254" t="str">
        <f t="shared" si="7"/>
        <v>(6,22360,22361),</v>
      </c>
    </row>
    <row r="255" spans="1:5" x14ac:dyDescent="0.25">
      <c r="A255">
        <v>1374</v>
      </c>
      <c r="B255">
        <f>'Terceros-Clientes'!A256</f>
        <v>6</v>
      </c>
      <c r="C255">
        <f>'Terceros-Clientes'!G256</f>
        <v>22361</v>
      </c>
      <c r="D255">
        <f t="shared" si="6"/>
        <v>22362</v>
      </c>
      <c r="E255" t="str">
        <f t="shared" si="7"/>
        <v>(6,22361,22362),</v>
      </c>
    </row>
    <row r="256" spans="1:5" x14ac:dyDescent="0.25">
      <c r="A256">
        <v>1375</v>
      </c>
      <c r="B256">
        <f>'Terceros-Clientes'!A257</f>
        <v>6</v>
      </c>
      <c r="C256">
        <f>'Terceros-Clientes'!G257</f>
        <v>22362</v>
      </c>
      <c r="D256">
        <f t="shared" si="6"/>
        <v>22363</v>
      </c>
      <c r="E256" t="str">
        <f t="shared" si="7"/>
        <v>(6,22362,22363),</v>
      </c>
    </row>
    <row r="257" spans="1:5" x14ac:dyDescent="0.25">
      <c r="A257">
        <v>1376</v>
      </c>
      <c r="B257">
        <f>'Terceros-Clientes'!A258</f>
        <v>6</v>
      </c>
      <c r="C257">
        <f>'Terceros-Clientes'!G258</f>
        <v>22363</v>
      </c>
      <c r="D257">
        <f t="shared" si="6"/>
        <v>22364</v>
      </c>
      <c r="E257" t="str">
        <f t="shared" si="7"/>
        <v>(6,22363,22364),</v>
      </c>
    </row>
    <row r="258" spans="1:5" x14ac:dyDescent="0.25">
      <c r="A258">
        <v>1377</v>
      </c>
      <c r="B258">
        <f>'Terceros-Clientes'!A259</f>
        <v>6</v>
      </c>
      <c r="C258">
        <f>'Terceros-Clientes'!G259</f>
        <v>22364</v>
      </c>
      <c r="D258">
        <f t="shared" si="6"/>
        <v>22365</v>
      </c>
      <c r="E258" t="str">
        <f t="shared" si="7"/>
        <v>(6,22364,22365),</v>
      </c>
    </row>
    <row r="259" spans="1:5" x14ac:dyDescent="0.25">
      <c r="A259">
        <v>1378</v>
      </c>
      <c r="B259">
        <f>'Terceros-Clientes'!A260</f>
        <v>6</v>
      </c>
      <c r="C259">
        <f>'Terceros-Clientes'!G260</f>
        <v>22365</v>
      </c>
      <c r="D259">
        <f t="shared" ref="D259:D268" si="8">C260</f>
        <v>22366</v>
      </c>
      <c r="E259" t="str">
        <f t="shared" ref="E259:E269" si="9">"("&amp;B259&amp;","&amp;C259&amp;","&amp;D259 &amp; "),"</f>
        <v>(6,22365,22366),</v>
      </c>
    </row>
    <row r="260" spans="1:5" x14ac:dyDescent="0.25">
      <c r="A260">
        <v>1379</v>
      </c>
      <c r="B260">
        <f>'Terceros-Clientes'!A261</f>
        <v>6</v>
      </c>
      <c r="C260">
        <f>'Terceros-Clientes'!G261</f>
        <v>22366</v>
      </c>
      <c r="D260">
        <f t="shared" si="8"/>
        <v>22367</v>
      </c>
      <c r="E260" t="str">
        <f t="shared" si="9"/>
        <v>(6,22366,22367),</v>
      </c>
    </row>
    <row r="261" spans="1:5" x14ac:dyDescent="0.25">
      <c r="A261">
        <v>1380</v>
      </c>
      <c r="B261">
        <f>'Terceros-Clientes'!A262</f>
        <v>6</v>
      </c>
      <c r="C261">
        <f>'Terceros-Clientes'!G262</f>
        <v>22367</v>
      </c>
      <c r="D261">
        <f t="shared" si="8"/>
        <v>22368</v>
      </c>
      <c r="E261" t="str">
        <f t="shared" si="9"/>
        <v>(6,22367,22368),</v>
      </c>
    </row>
    <row r="262" spans="1:5" x14ac:dyDescent="0.25">
      <c r="A262">
        <v>1381</v>
      </c>
      <c r="B262">
        <f>'Terceros-Clientes'!A263</f>
        <v>6</v>
      </c>
      <c r="C262">
        <f>'Terceros-Clientes'!G263</f>
        <v>22368</v>
      </c>
      <c r="D262">
        <f t="shared" si="8"/>
        <v>22369</v>
      </c>
      <c r="E262" t="str">
        <f t="shared" si="9"/>
        <v>(6,22368,22369),</v>
      </c>
    </row>
    <row r="263" spans="1:5" x14ac:dyDescent="0.25">
      <c r="A263">
        <v>1382</v>
      </c>
      <c r="B263">
        <f>'Terceros-Clientes'!A264</f>
        <v>6</v>
      </c>
      <c r="C263">
        <f>'Terceros-Clientes'!G264</f>
        <v>22369</v>
      </c>
      <c r="D263">
        <f t="shared" si="8"/>
        <v>22370</v>
      </c>
      <c r="E263" t="str">
        <f t="shared" si="9"/>
        <v>(6,22369,22370),</v>
      </c>
    </row>
    <row r="264" spans="1:5" x14ac:dyDescent="0.25">
      <c r="A264">
        <v>1383</v>
      </c>
      <c r="B264">
        <f>'Terceros-Clientes'!A265</f>
        <v>6</v>
      </c>
      <c r="C264">
        <f>'Terceros-Clientes'!G265</f>
        <v>22370</v>
      </c>
      <c r="D264">
        <f t="shared" si="8"/>
        <v>22371</v>
      </c>
      <c r="E264" t="str">
        <f t="shared" si="9"/>
        <v>(6,22370,22371),</v>
      </c>
    </row>
    <row r="265" spans="1:5" x14ac:dyDescent="0.25">
      <c r="A265">
        <v>1384</v>
      </c>
      <c r="B265">
        <f>'Terceros-Clientes'!A266</f>
        <v>6</v>
      </c>
      <c r="C265">
        <f>'Terceros-Clientes'!G266</f>
        <v>22371</v>
      </c>
      <c r="D265">
        <f t="shared" si="8"/>
        <v>22372</v>
      </c>
      <c r="E265" t="str">
        <f t="shared" si="9"/>
        <v>(6,22371,22372),</v>
      </c>
    </row>
    <row r="266" spans="1:5" x14ac:dyDescent="0.25">
      <c r="A266">
        <v>1385</v>
      </c>
      <c r="B266">
        <f>'Terceros-Clientes'!A267</f>
        <v>6</v>
      </c>
      <c r="C266">
        <f>'Terceros-Clientes'!G267</f>
        <v>22372</v>
      </c>
      <c r="D266">
        <f t="shared" si="8"/>
        <v>22373</v>
      </c>
      <c r="E266" t="str">
        <f t="shared" si="9"/>
        <v>(6,22372,22373),</v>
      </c>
    </row>
    <row r="267" spans="1:5" x14ac:dyDescent="0.25">
      <c r="A267">
        <v>1386</v>
      </c>
      <c r="B267">
        <f>'Terceros-Clientes'!A268</f>
        <v>6</v>
      </c>
      <c r="C267">
        <f>'Terceros-Clientes'!G268</f>
        <v>22373</v>
      </c>
      <c r="D267">
        <f t="shared" si="8"/>
        <v>22374</v>
      </c>
      <c r="E267" t="str">
        <f t="shared" si="9"/>
        <v>(6,22373,22374),</v>
      </c>
    </row>
    <row r="268" spans="1:5" x14ac:dyDescent="0.25">
      <c r="A268">
        <v>1387</v>
      </c>
      <c r="B268">
        <f>'Terceros-Clientes'!A269</f>
        <v>6</v>
      </c>
      <c r="C268">
        <f>'Terceros-Clientes'!G269</f>
        <v>22374</v>
      </c>
      <c r="D268">
        <f t="shared" si="8"/>
        <v>22375</v>
      </c>
      <c r="E268" t="str">
        <f t="shared" si="9"/>
        <v>(6,22374,22375),</v>
      </c>
    </row>
    <row r="269" spans="1:5" x14ac:dyDescent="0.25">
      <c r="A269">
        <v>1388</v>
      </c>
      <c r="B269">
        <f>'Terceros-Clientes'!A270</f>
        <v>6</v>
      </c>
      <c r="C269">
        <f>'Terceros-Clientes'!G270</f>
        <v>22375</v>
      </c>
      <c r="D269">
        <v>0</v>
      </c>
      <c r="E269" t="str">
        <f t="shared" si="9"/>
        <v>(6,22375,0),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0"/>
  <sheetViews>
    <sheetView workbookViewId="0">
      <selection activeCell="E9" sqref="E9"/>
    </sheetView>
  </sheetViews>
  <sheetFormatPr baseColWidth="10" defaultRowHeight="15" x14ac:dyDescent="0.25"/>
  <cols>
    <col min="2" max="2" width="15.85546875" style="8" customWidth="1"/>
    <col min="3" max="3" width="11.42578125" style="8"/>
    <col min="4" max="4" width="36.5703125" customWidth="1"/>
    <col min="5" max="5" width="15.5703125" bestFit="1" customWidth="1"/>
    <col min="6" max="6" width="21.28515625" bestFit="1" customWidth="1"/>
    <col min="7" max="7" width="21.28515625" customWidth="1"/>
    <col min="8" max="8" width="11.7109375" bestFit="1" customWidth="1"/>
    <col min="9" max="9" width="40.42578125" customWidth="1"/>
  </cols>
  <sheetData>
    <row r="1" spans="1:17" ht="21" x14ac:dyDescent="0.35">
      <c r="B1" s="9"/>
      <c r="C1" s="9"/>
      <c r="D1" s="4" t="s">
        <v>0</v>
      </c>
    </row>
    <row r="2" spans="1:17" ht="15.75" x14ac:dyDescent="0.25">
      <c r="A2" t="s">
        <v>198</v>
      </c>
      <c r="B2" s="2" t="s">
        <v>195</v>
      </c>
      <c r="C2" s="10" t="s">
        <v>196</v>
      </c>
      <c r="D2" s="1" t="s">
        <v>194</v>
      </c>
      <c r="E2" s="1" t="s">
        <v>1</v>
      </c>
      <c r="F2" s="10" t="s">
        <v>197</v>
      </c>
      <c r="G2" s="10" t="s">
        <v>219</v>
      </c>
      <c r="H2" s="2" t="s">
        <v>2</v>
      </c>
      <c r="I2" t="str">
        <f>"INSERT INTO Terceros  (Nombres , Tipo_Persona , Tipo_Tercero ,Tipo_Documento,Numero_Documento,Digito_Verificacion,Contacto,Email,Telefono,Celular,Dirreccion,IdUsuario) VALUES"</f>
        <v>INSERT INTO Terceros  (Nombres , Tipo_Persona , Tipo_Tercero ,Tipo_Documento,Numero_Documento,Digito_Verificacion,Contacto,Email,Telefono,Celular,Dirreccion,IdUsuario) VALUES</v>
      </c>
    </row>
    <row r="3" spans="1:17" ht="15.75" x14ac:dyDescent="0.25">
      <c r="A3">
        <v>6</v>
      </c>
      <c r="B3" s="8">
        <v>1</v>
      </c>
      <c r="C3" s="8">
        <v>1467</v>
      </c>
      <c r="D3" s="5" t="s">
        <v>69</v>
      </c>
      <c r="E3" s="5">
        <v>398641</v>
      </c>
      <c r="F3" s="5">
        <v>4000</v>
      </c>
      <c r="G3" s="5">
        <f>VLOOKUP(F3,Usuarios!$E$2:$M$269,9,0)</f>
        <v>22108</v>
      </c>
      <c r="H3" s="6">
        <v>52000</v>
      </c>
      <c r="I3" t="str">
        <f>"('" &amp; D3 &amp; "', 1, 3,1," &amp; F3 &amp; ",0,'','','" &amp; E3 &amp; "','" &amp;E3 &amp; "','Monteria','" &amp; G3 &amp; "'),"</f>
        <v>('SILVIA', 1, 3,1,4000,0,'','','398641','398641','Monteria','22108'),</v>
      </c>
      <c r="J3" t="str">
        <f>"UPDATE Terceros SET IdUsuario =" &amp; G3 &amp; " WHERE Id =" &amp;C3</f>
        <v>UPDATE Terceros SET IdUsuario =22108 WHERE Id =1467</v>
      </c>
      <c r="K3" t="str">
        <f>"UPDATE Terceros SET Celular =" &amp; E3 &amp; " WHERE Id =" &amp;C3</f>
        <v>UPDATE Terceros SET Celular =398641 WHERE Id =1467</v>
      </c>
      <c r="L3" t="str">
        <f>"UPDATE Usuarios SET Loguin =" &amp; E3 &amp; " WHERE Id =" &amp;G3</f>
        <v>UPDATE Usuarios SET Loguin =398641 WHERE Id =22108</v>
      </c>
      <c r="M3" t="str">
        <f>"UPDATE Usuarios SET Celular =" &amp; E3 &amp; " WHERE Id =" &amp;G3</f>
        <v>UPDATE Usuarios SET Celular =398641 WHERE Id =22108</v>
      </c>
      <c r="O3">
        <f>IF(E3="","300" &amp;F3,E3)</f>
        <v>398641</v>
      </c>
    </row>
    <row r="4" spans="1:17" ht="15.75" x14ac:dyDescent="0.25">
      <c r="A4">
        <v>6</v>
      </c>
      <c r="B4" s="8">
        <v>2</v>
      </c>
      <c r="C4" s="8">
        <v>1468</v>
      </c>
      <c r="D4" s="5" t="s">
        <v>20</v>
      </c>
      <c r="E4" s="5">
        <v>398642</v>
      </c>
      <c r="F4" s="5">
        <v>4001</v>
      </c>
      <c r="G4" s="5">
        <f>VLOOKUP(F4,Usuarios!$E$2:$M$269,9,0)</f>
        <v>22109</v>
      </c>
      <c r="H4" s="6">
        <v>6000</v>
      </c>
      <c r="I4" t="str">
        <f t="shared" ref="I4:I67" si="0">"('" &amp; D4 &amp; "', 1, 3,1," &amp; F4 &amp; ",0,'','','" &amp; E4 &amp; "','" &amp;E4 &amp; "','Monteria','" &amp; G4 &amp; "'),"</f>
        <v>('MAFE', 1, 3,1,4001,0,'','','398642','398642','Monteria','22109'),</v>
      </c>
      <c r="J4" t="str">
        <f t="shared" ref="J4:J67" si="1">"UPDATE Terceros SET IdUsuario =" &amp; G4 &amp; " WHERE Id =" &amp;C4</f>
        <v>UPDATE Terceros SET IdUsuario =22109 WHERE Id =1468</v>
      </c>
      <c r="K4" t="str">
        <f t="shared" ref="K4:K67" si="2">"UPDATE Terceros SET Celular =" &amp; E4 &amp; " WHERE Id =" &amp;C4</f>
        <v>UPDATE Terceros SET Celular =398642 WHERE Id =1468</v>
      </c>
      <c r="L4" t="str">
        <f t="shared" ref="L4:L67" si="3">"UPDATE Usuarios SET Loguin =" &amp; E4 &amp; " WHERE Id =" &amp;G4</f>
        <v>UPDATE Usuarios SET Loguin =398642 WHERE Id =22109</v>
      </c>
      <c r="M4" t="str">
        <f t="shared" ref="M4:M67" si="4">"UPDATE Usuarios SET Celular =" &amp; E4 &amp; " WHERE Id =" &amp;G4</f>
        <v>UPDATE Usuarios SET Celular =398642 WHERE Id =22109</v>
      </c>
      <c r="O4">
        <f t="shared" ref="O4:O67" si="5">IF(E4="","300" &amp;F4,E4)</f>
        <v>398642</v>
      </c>
    </row>
    <row r="5" spans="1:17" ht="15.75" x14ac:dyDescent="0.25">
      <c r="A5">
        <v>6</v>
      </c>
      <c r="B5" s="8">
        <v>3</v>
      </c>
      <c r="C5" s="8">
        <v>1469</v>
      </c>
      <c r="D5" s="5" t="s">
        <v>9</v>
      </c>
      <c r="E5" s="5">
        <v>398643</v>
      </c>
      <c r="F5" s="5">
        <v>4002</v>
      </c>
      <c r="G5" s="5">
        <f>VLOOKUP(F5,Usuarios!$E$2:$M$269,9,0)</f>
        <v>22110</v>
      </c>
      <c r="H5" s="6">
        <v>6000</v>
      </c>
      <c r="I5" t="str">
        <f t="shared" si="0"/>
        <v>('CARLOS', 1, 3,1,4002,0,'','','398643','398643','Monteria','22110'),</v>
      </c>
      <c r="J5" t="str">
        <f t="shared" si="1"/>
        <v>UPDATE Terceros SET IdUsuario =22110 WHERE Id =1469</v>
      </c>
      <c r="K5" t="str">
        <f t="shared" si="2"/>
        <v>UPDATE Terceros SET Celular =398643 WHERE Id =1469</v>
      </c>
      <c r="L5" t="str">
        <f t="shared" si="3"/>
        <v>UPDATE Usuarios SET Loguin =398643 WHERE Id =22110</v>
      </c>
      <c r="M5" t="str">
        <f t="shared" si="4"/>
        <v>UPDATE Usuarios SET Celular =398643 WHERE Id =22110</v>
      </c>
      <c r="O5">
        <f t="shared" si="5"/>
        <v>398643</v>
      </c>
    </row>
    <row r="6" spans="1:17" ht="15.75" x14ac:dyDescent="0.25">
      <c r="A6">
        <v>6</v>
      </c>
      <c r="B6" s="8">
        <v>4</v>
      </c>
      <c r="C6" s="8">
        <v>1470</v>
      </c>
      <c r="D6" s="5" t="s">
        <v>220</v>
      </c>
      <c r="E6" s="5">
        <v>398644</v>
      </c>
      <c r="F6" s="5">
        <v>4003</v>
      </c>
      <c r="G6" s="5">
        <f>VLOOKUP(F6,Usuarios!$E$2:$M$269,9,0)</f>
        <v>22111</v>
      </c>
      <c r="H6" s="6">
        <v>0</v>
      </c>
      <c r="I6" t="str">
        <f t="shared" si="0"/>
        <v>('JESUS ZULUAGA', 1, 3,1,4003,0,'','','398644','398644','Monteria','22111'),</v>
      </c>
      <c r="J6" t="str">
        <f t="shared" si="1"/>
        <v>UPDATE Terceros SET IdUsuario =22111 WHERE Id =1470</v>
      </c>
      <c r="K6" t="str">
        <f t="shared" si="2"/>
        <v>UPDATE Terceros SET Celular =398644 WHERE Id =1470</v>
      </c>
      <c r="L6" t="str">
        <f t="shared" si="3"/>
        <v>UPDATE Usuarios SET Loguin =398644 WHERE Id =22111</v>
      </c>
      <c r="M6" t="str">
        <f t="shared" si="4"/>
        <v>UPDATE Usuarios SET Celular =398644 WHERE Id =22111</v>
      </c>
      <c r="O6">
        <f t="shared" si="5"/>
        <v>398644</v>
      </c>
    </row>
    <row r="7" spans="1:17" ht="15.75" x14ac:dyDescent="0.25">
      <c r="A7">
        <v>6</v>
      </c>
      <c r="B7" s="8">
        <v>5</v>
      </c>
      <c r="C7" s="8">
        <v>1471</v>
      </c>
      <c r="D7" s="5" t="s">
        <v>221</v>
      </c>
      <c r="E7" s="5">
        <v>398645</v>
      </c>
      <c r="F7" s="5">
        <v>4004</v>
      </c>
      <c r="G7" s="5">
        <f>VLOOKUP(F7,Usuarios!$E$2:$M$269,9,0)</f>
        <v>22112</v>
      </c>
      <c r="H7" s="6">
        <v>20000</v>
      </c>
      <c r="I7" t="str">
        <f t="shared" si="0"/>
        <v>('JENIS DORIA', 1, 3,1,4004,0,'','','398645','398645','Monteria','22112'),</v>
      </c>
      <c r="J7" t="str">
        <f t="shared" si="1"/>
        <v>UPDATE Terceros SET IdUsuario =22112 WHERE Id =1471</v>
      </c>
      <c r="K7" t="str">
        <f t="shared" si="2"/>
        <v>UPDATE Terceros SET Celular =398645 WHERE Id =1471</v>
      </c>
      <c r="L7" t="str">
        <f t="shared" si="3"/>
        <v>UPDATE Usuarios SET Loguin =398645 WHERE Id =22112</v>
      </c>
      <c r="M7" t="str">
        <f t="shared" si="4"/>
        <v>UPDATE Usuarios SET Celular =398645 WHERE Id =22112</v>
      </c>
      <c r="O7">
        <f t="shared" si="5"/>
        <v>398645</v>
      </c>
    </row>
    <row r="8" spans="1:17" ht="15.75" x14ac:dyDescent="0.25">
      <c r="A8">
        <v>6</v>
      </c>
      <c r="B8" s="8">
        <v>6</v>
      </c>
      <c r="C8" s="8">
        <v>1472</v>
      </c>
      <c r="D8" s="5" t="s">
        <v>222</v>
      </c>
      <c r="E8" s="5">
        <v>398646</v>
      </c>
      <c r="F8" s="5">
        <v>4005</v>
      </c>
      <c r="G8" s="5">
        <f>VLOOKUP(F8,Usuarios!$E$2:$M$269,9,0)</f>
        <v>22113</v>
      </c>
      <c r="H8" s="6">
        <v>10000</v>
      </c>
      <c r="I8" t="str">
        <f t="shared" si="0"/>
        <v>('ELINETH VEGA', 1, 3,1,4005,0,'','','398646','398646','Monteria','22113'),</v>
      </c>
      <c r="J8" t="str">
        <f t="shared" si="1"/>
        <v>UPDATE Terceros SET IdUsuario =22113 WHERE Id =1472</v>
      </c>
      <c r="K8" t="str">
        <f t="shared" si="2"/>
        <v>UPDATE Terceros SET Celular =398646 WHERE Id =1472</v>
      </c>
      <c r="L8" t="str">
        <f t="shared" si="3"/>
        <v>UPDATE Usuarios SET Loguin =398646 WHERE Id =22113</v>
      </c>
      <c r="M8" t="str">
        <f t="shared" si="4"/>
        <v>UPDATE Usuarios SET Celular =398646 WHERE Id =22113</v>
      </c>
      <c r="O8">
        <f t="shared" si="5"/>
        <v>398646</v>
      </c>
    </row>
    <row r="9" spans="1:17" ht="15.75" x14ac:dyDescent="0.25">
      <c r="A9">
        <v>6</v>
      </c>
      <c r="B9" s="8">
        <v>7</v>
      </c>
      <c r="C9" s="8">
        <v>1473</v>
      </c>
      <c r="D9" s="5" t="s">
        <v>15</v>
      </c>
      <c r="E9" s="5">
        <v>398647</v>
      </c>
      <c r="F9" s="5">
        <v>4006</v>
      </c>
      <c r="G9" s="5">
        <f>VLOOKUP(F9,Usuarios!$E$2:$M$269,9,0)</f>
        <v>22114</v>
      </c>
      <c r="H9" s="6">
        <v>10000</v>
      </c>
      <c r="I9" t="str">
        <f t="shared" si="0"/>
        <v>('JORGE', 1, 3,1,4006,0,'','','398647','398647','Monteria','22114'),</v>
      </c>
      <c r="J9" t="str">
        <f t="shared" si="1"/>
        <v>UPDATE Terceros SET IdUsuario =22114 WHERE Id =1473</v>
      </c>
      <c r="K9" t="str">
        <f t="shared" si="2"/>
        <v>UPDATE Terceros SET Celular =398647 WHERE Id =1473</v>
      </c>
      <c r="L9" t="str">
        <f t="shared" si="3"/>
        <v>UPDATE Usuarios SET Loguin =398647 WHERE Id =22114</v>
      </c>
      <c r="M9" t="str">
        <f t="shared" si="4"/>
        <v>UPDATE Usuarios SET Celular =398647 WHERE Id =22114</v>
      </c>
      <c r="O9">
        <f t="shared" si="5"/>
        <v>398647</v>
      </c>
    </row>
    <row r="10" spans="1:17" ht="15.75" x14ac:dyDescent="0.25">
      <c r="A10">
        <v>6</v>
      </c>
      <c r="B10" s="8">
        <v>8</v>
      </c>
      <c r="C10" s="8">
        <v>1474</v>
      </c>
      <c r="D10" s="5" t="s">
        <v>25</v>
      </c>
      <c r="E10" s="5">
        <v>398648</v>
      </c>
      <c r="F10" s="5">
        <v>4007</v>
      </c>
      <c r="G10" s="5">
        <f>VLOOKUP(F10,Usuarios!$E$2:$M$269,9,0)</f>
        <v>22115</v>
      </c>
      <c r="H10" s="6">
        <v>12000</v>
      </c>
      <c r="I10" t="str">
        <f t="shared" si="0"/>
        <v>('JOSE LUIS', 1, 3,1,4007,0,'','','398648','398648','Monteria','22115'),</v>
      </c>
      <c r="J10" t="str">
        <f t="shared" si="1"/>
        <v>UPDATE Terceros SET IdUsuario =22115 WHERE Id =1474</v>
      </c>
      <c r="K10" t="str">
        <f t="shared" si="2"/>
        <v>UPDATE Terceros SET Celular =398648 WHERE Id =1474</v>
      </c>
      <c r="L10" t="str">
        <f t="shared" si="3"/>
        <v>UPDATE Usuarios SET Loguin =398648 WHERE Id =22115</v>
      </c>
      <c r="M10" t="str">
        <f t="shared" si="4"/>
        <v>UPDATE Usuarios SET Celular =398648 WHERE Id =22115</v>
      </c>
      <c r="O10">
        <f t="shared" si="5"/>
        <v>398648</v>
      </c>
      <c r="Q10">
        <v>3147125356</v>
      </c>
    </row>
    <row r="11" spans="1:17" ht="15.75" x14ac:dyDescent="0.25">
      <c r="A11">
        <v>6</v>
      </c>
      <c r="B11" s="8">
        <v>9</v>
      </c>
      <c r="C11" s="8">
        <v>1475</v>
      </c>
      <c r="D11" s="5" t="s">
        <v>72</v>
      </c>
      <c r="E11" s="5">
        <v>398649</v>
      </c>
      <c r="F11" s="5">
        <v>4008</v>
      </c>
      <c r="G11" s="5">
        <f>VLOOKUP(F11,Usuarios!$E$2:$M$269,9,0)</f>
        <v>22116</v>
      </c>
      <c r="H11" s="6">
        <v>22000</v>
      </c>
      <c r="I11" t="str">
        <f t="shared" si="0"/>
        <v>('MARLENIS', 1, 3,1,4008,0,'','','398649','398649','Monteria','22116'),</v>
      </c>
      <c r="J11" t="str">
        <f t="shared" si="1"/>
        <v>UPDATE Terceros SET IdUsuario =22116 WHERE Id =1475</v>
      </c>
      <c r="K11" t="str">
        <f t="shared" si="2"/>
        <v>UPDATE Terceros SET Celular =398649 WHERE Id =1475</v>
      </c>
      <c r="L11" t="str">
        <f t="shared" si="3"/>
        <v>UPDATE Usuarios SET Loguin =398649 WHERE Id =22116</v>
      </c>
      <c r="M11" t="str">
        <f t="shared" si="4"/>
        <v>UPDATE Usuarios SET Celular =398649 WHERE Id =22116</v>
      </c>
      <c r="O11">
        <f t="shared" si="5"/>
        <v>398649</v>
      </c>
      <c r="Q11">
        <v>3147125357</v>
      </c>
    </row>
    <row r="12" spans="1:17" ht="15.75" x14ac:dyDescent="0.25">
      <c r="A12">
        <v>6</v>
      </c>
      <c r="B12" s="8">
        <v>10</v>
      </c>
      <c r="C12" s="8">
        <v>1476</v>
      </c>
      <c r="D12" s="5" t="s">
        <v>73</v>
      </c>
      <c r="E12" s="5">
        <v>398650</v>
      </c>
      <c r="F12" s="5">
        <v>4009</v>
      </c>
      <c r="G12" s="5">
        <f>VLOOKUP(F12,Usuarios!$E$2:$M$269,9,0)</f>
        <v>22117</v>
      </c>
      <c r="H12" s="6">
        <v>41000</v>
      </c>
      <c r="I12" t="str">
        <f t="shared" si="0"/>
        <v>('LUISA', 1, 3,1,4009,0,'','','398650','398650','Monteria','22117'),</v>
      </c>
      <c r="J12" t="str">
        <f t="shared" si="1"/>
        <v>UPDATE Terceros SET IdUsuario =22117 WHERE Id =1476</v>
      </c>
      <c r="K12" t="str">
        <f t="shared" si="2"/>
        <v>UPDATE Terceros SET Celular =398650 WHERE Id =1476</v>
      </c>
      <c r="L12" t="str">
        <f t="shared" si="3"/>
        <v>UPDATE Usuarios SET Loguin =398650 WHERE Id =22117</v>
      </c>
      <c r="M12" t="str">
        <f t="shared" si="4"/>
        <v>UPDATE Usuarios SET Celular =398650 WHERE Id =22117</v>
      </c>
      <c r="O12">
        <f t="shared" si="5"/>
        <v>398650</v>
      </c>
    </row>
    <row r="13" spans="1:17" ht="15.75" x14ac:dyDescent="0.25">
      <c r="A13">
        <v>6</v>
      </c>
      <c r="B13" s="8">
        <v>11</v>
      </c>
      <c r="C13" s="8">
        <v>1477</v>
      </c>
      <c r="D13" s="5" t="s">
        <v>74</v>
      </c>
      <c r="E13" s="5">
        <v>398651</v>
      </c>
      <c r="F13" s="5">
        <v>4010</v>
      </c>
      <c r="G13" s="5">
        <f>VLOOKUP(F13,Usuarios!$E$2:$M$269,9,0)</f>
        <v>22118</v>
      </c>
      <c r="H13" s="6">
        <v>13000</v>
      </c>
      <c r="I13" t="str">
        <f t="shared" si="0"/>
        <v>('AMIRA', 1, 3,1,4010,0,'','','398651','398651','Monteria','22118'),</v>
      </c>
      <c r="J13" t="str">
        <f t="shared" si="1"/>
        <v>UPDATE Terceros SET IdUsuario =22118 WHERE Id =1477</v>
      </c>
      <c r="K13" t="str">
        <f t="shared" si="2"/>
        <v>UPDATE Terceros SET Celular =398651 WHERE Id =1477</v>
      </c>
      <c r="L13" t="str">
        <f t="shared" si="3"/>
        <v>UPDATE Usuarios SET Loguin =398651 WHERE Id =22118</v>
      </c>
      <c r="M13" t="str">
        <f t="shared" si="4"/>
        <v>UPDATE Usuarios SET Celular =398651 WHERE Id =22118</v>
      </c>
      <c r="O13">
        <f t="shared" si="5"/>
        <v>398651</v>
      </c>
    </row>
    <row r="14" spans="1:17" ht="15.75" x14ac:dyDescent="0.25">
      <c r="A14">
        <v>6</v>
      </c>
      <c r="B14" s="8">
        <v>12</v>
      </c>
      <c r="C14" s="8">
        <v>1478</v>
      </c>
      <c r="D14" s="5" t="s">
        <v>223</v>
      </c>
      <c r="E14" s="5">
        <v>398652</v>
      </c>
      <c r="F14" s="5">
        <v>4011</v>
      </c>
      <c r="G14" s="5">
        <f>VLOOKUP(F14,Usuarios!$E$2:$M$269,9,0)</f>
        <v>22119</v>
      </c>
      <c r="H14" s="6">
        <v>14000</v>
      </c>
      <c r="I14" t="str">
        <f t="shared" si="0"/>
        <v>('GUADIN - ROSIRIS', 1, 3,1,4011,0,'','','398652','398652','Monteria','22119'),</v>
      </c>
      <c r="J14" t="str">
        <f t="shared" si="1"/>
        <v>UPDATE Terceros SET IdUsuario =22119 WHERE Id =1478</v>
      </c>
      <c r="K14" t="str">
        <f t="shared" si="2"/>
        <v>UPDATE Terceros SET Celular =398652 WHERE Id =1478</v>
      </c>
      <c r="L14" t="str">
        <f t="shared" si="3"/>
        <v>UPDATE Usuarios SET Loguin =398652 WHERE Id =22119</v>
      </c>
      <c r="M14" t="str">
        <f t="shared" si="4"/>
        <v>UPDATE Usuarios SET Celular =398652 WHERE Id =22119</v>
      </c>
      <c r="O14">
        <f t="shared" si="5"/>
        <v>398652</v>
      </c>
      <c r="Q14">
        <v>3205532395</v>
      </c>
    </row>
    <row r="15" spans="1:17" ht="15.75" x14ac:dyDescent="0.25">
      <c r="A15">
        <v>6</v>
      </c>
      <c r="B15" s="8">
        <v>13</v>
      </c>
      <c r="C15" s="8">
        <v>1479</v>
      </c>
      <c r="D15" s="5" t="s">
        <v>75</v>
      </c>
      <c r="E15" s="5">
        <v>398653</v>
      </c>
      <c r="F15" s="5">
        <v>4012</v>
      </c>
      <c r="G15" s="5">
        <f>VLOOKUP(F15,Usuarios!$E$2:$M$269,9,0)</f>
        <v>22120</v>
      </c>
      <c r="H15" s="6">
        <v>25000</v>
      </c>
      <c r="I15" t="str">
        <f t="shared" si="0"/>
        <v>('WENDY', 1, 3,1,4012,0,'','','398653','398653','Monteria','22120'),</v>
      </c>
      <c r="J15" t="str">
        <f t="shared" si="1"/>
        <v>UPDATE Terceros SET IdUsuario =22120 WHERE Id =1479</v>
      </c>
      <c r="K15" t="str">
        <f t="shared" si="2"/>
        <v>UPDATE Terceros SET Celular =398653 WHERE Id =1479</v>
      </c>
      <c r="L15" t="str">
        <f t="shared" si="3"/>
        <v>UPDATE Usuarios SET Loguin =398653 WHERE Id =22120</v>
      </c>
      <c r="M15" t="str">
        <f t="shared" si="4"/>
        <v>UPDATE Usuarios SET Celular =398653 WHERE Id =22120</v>
      </c>
      <c r="O15">
        <f t="shared" si="5"/>
        <v>398653</v>
      </c>
      <c r="Q15">
        <v>3205532396</v>
      </c>
    </row>
    <row r="16" spans="1:17" ht="15.75" x14ac:dyDescent="0.25">
      <c r="A16">
        <v>6</v>
      </c>
      <c r="B16" s="8">
        <v>14</v>
      </c>
      <c r="C16" s="8">
        <v>1480</v>
      </c>
      <c r="D16" s="5" t="s">
        <v>76</v>
      </c>
      <c r="E16" s="5">
        <v>398654</v>
      </c>
      <c r="F16" s="5">
        <v>4013</v>
      </c>
      <c r="G16" s="5">
        <f>VLOOKUP(F16,Usuarios!$E$2:$M$269,9,0)</f>
        <v>22121</v>
      </c>
      <c r="H16" s="6">
        <v>3000</v>
      </c>
      <c r="I16" t="str">
        <f t="shared" si="0"/>
        <v>('JAIME GALEANO', 1, 3,1,4013,0,'','','398654','398654','Monteria','22121'),</v>
      </c>
      <c r="J16" t="str">
        <f t="shared" si="1"/>
        <v>UPDATE Terceros SET IdUsuario =22121 WHERE Id =1480</v>
      </c>
      <c r="K16" t="str">
        <f t="shared" si="2"/>
        <v>UPDATE Terceros SET Celular =398654 WHERE Id =1480</v>
      </c>
      <c r="L16" t="str">
        <f t="shared" si="3"/>
        <v>UPDATE Usuarios SET Loguin =398654 WHERE Id =22121</v>
      </c>
      <c r="M16" t="str">
        <f t="shared" si="4"/>
        <v>UPDATE Usuarios SET Celular =398654 WHERE Id =22121</v>
      </c>
      <c r="O16">
        <f t="shared" si="5"/>
        <v>398654</v>
      </c>
    </row>
    <row r="17" spans="1:17" ht="15.75" x14ac:dyDescent="0.25">
      <c r="A17">
        <v>6</v>
      </c>
      <c r="B17" s="8">
        <v>15</v>
      </c>
      <c r="C17" s="8">
        <v>1481</v>
      </c>
      <c r="D17" s="5" t="s">
        <v>224</v>
      </c>
      <c r="E17" s="5">
        <v>398655</v>
      </c>
      <c r="F17" s="5">
        <v>4014</v>
      </c>
      <c r="G17" s="5">
        <f>VLOOKUP(F17,Usuarios!$E$2:$M$269,9,0)</f>
        <v>22122</v>
      </c>
      <c r="H17" s="6">
        <v>9000</v>
      </c>
      <c r="I17" t="str">
        <f t="shared" si="0"/>
        <v>('ONASIS', 1, 3,1,4014,0,'','','398655','398655','Monteria','22122'),</v>
      </c>
      <c r="J17" t="str">
        <f t="shared" si="1"/>
        <v>UPDATE Terceros SET IdUsuario =22122 WHERE Id =1481</v>
      </c>
      <c r="K17" t="str">
        <f t="shared" si="2"/>
        <v>UPDATE Terceros SET Celular =398655 WHERE Id =1481</v>
      </c>
      <c r="L17" t="str">
        <f t="shared" si="3"/>
        <v>UPDATE Usuarios SET Loguin =398655 WHERE Id =22122</v>
      </c>
      <c r="M17" t="str">
        <f t="shared" si="4"/>
        <v>UPDATE Usuarios SET Celular =398655 WHERE Id =22122</v>
      </c>
      <c r="O17">
        <f t="shared" si="5"/>
        <v>398655</v>
      </c>
    </row>
    <row r="18" spans="1:17" ht="15.75" x14ac:dyDescent="0.25">
      <c r="A18">
        <v>6</v>
      </c>
      <c r="B18" s="8">
        <v>16</v>
      </c>
      <c r="C18" s="8">
        <v>1482</v>
      </c>
      <c r="D18" s="5" t="s">
        <v>77</v>
      </c>
      <c r="E18" s="5">
        <v>398656</v>
      </c>
      <c r="F18" s="5">
        <v>4015</v>
      </c>
      <c r="G18" s="5">
        <f>VLOOKUP(F18,Usuarios!$E$2:$M$269,9,0)</f>
        <v>22123</v>
      </c>
      <c r="H18" s="6">
        <v>22000</v>
      </c>
      <c r="I18" t="str">
        <f t="shared" si="0"/>
        <v>('WILLIAM', 1, 3,1,4015,0,'','','398656','398656','Monteria','22123'),</v>
      </c>
      <c r="J18" t="str">
        <f t="shared" si="1"/>
        <v>UPDATE Terceros SET IdUsuario =22123 WHERE Id =1482</v>
      </c>
      <c r="K18" t="str">
        <f t="shared" si="2"/>
        <v>UPDATE Terceros SET Celular =398656 WHERE Id =1482</v>
      </c>
      <c r="L18" t="str">
        <f t="shared" si="3"/>
        <v>UPDATE Usuarios SET Loguin =398656 WHERE Id =22123</v>
      </c>
      <c r="M18" t="str">
        <f t="shared" si="4"/>
        <v>UPDATE Usuarios SET Celular =398656 WHERE Id =22123</v>
      </c>
      <c r="O18">
        <f t="shared" si="5"/>
        <v>398656</v>
      </c>
    </row>
    <row r="19" spans="1:17" ht="15.75" x14ac:dyDescent="0.25">
      <c r="A19">
        <v>6</v>
      </c>
      <c r="B19" s="8">
        <v>17</v>
      </c>
      <c r="C19" s="8">
        <v>1483</v>
      </c>
      <c r="D19" s="5" t="s">
        <v>78</v>
      </c>
      <c r="E19" s="5">
        <v>398657</v>
      </c>
      <c r="F19" s="5">
        <v>4016</v>
      </c>
      <c r="G19" s="5">
        <f>VLOOKUP(F19,Usuarios!$E$2:$M$269,9,0)</f>
        <v>22124</v>
      </c>
      <c r="H19" s="6">
        <v>12000</v>
      </c>
      <c r="I19" t="str">
        <f t="shared" si="0"/>
        <v>('BERNIR', 1, 3,1,4016,0,'','','398657','398657','Monteria','22124'),</v>
      </c>
      <c r="J19" t="str">
        <f t="shared" si="1"/>
        <v>UPDATE Terceros SET IdUsuario =22124 WHERE Id =1483</v>
      </c>
      <c r="K19" t="str">
        <f t="shared" si="2"/>
        <v>UPDATE Terceros SET Celular =398657 WHERE Id =1483</v>
      </c>
      <c r="L19" t="str">
        <f t="shared" si="3"/>
        <v>UPDATE Usuarios SET Loguin =398657 WHERE Id =22124</v>
      </c>
      <c r="M19" t="str">
        <f t="shared" si="4"/>
        <v>UPDATE Usuarios SET Celular =398657 WHERE Id =22124</v>
      </c>
      <c r="O19">
        <f t="shared" si="5"/>
        <v>398657</v>
      </c>
      <c r="Q19">
        <v>3232440227</v>
      </c>
    </row>
    <row r="20" spans="1:17" ht="15.75" x14ac:dyDescent="0.25">
      <c r="A20">
        <v>6</v>
      </c>
      <c r="B20" s="8">
        <v>18</v>
      </c>
      <c r="C20" s="8">
        <v>1484</v>
      </c>
      <c r="D20" s="5" t="s">
        <v>225</v>
      </c>
      <c r="E20" s="5">
        <v>398658</v>
      </c>
      <c r="F20" s="5">
        <v>4017</v>
      </c>
      <c r="G20" s="5">
        <f>VLOOKUP(F20,Usuarios!$E$2:$M$269,9,0)</f>
        <v>22125</v>
      </c>
      <c r="H20" s="6">
        <v>4000</v>
      </c>
      <c r="I20" t="str">
        <f t="shared" si="0"/>
        <v>('SIRLY', 1, 3,1,4017,0,'','','398658','398658','Monteria','22125'),</v>
      </c>
      <c r="J20" t="str">
        <f t="shared" si="1"/>
        <v>UPDATE Terceros SET IdUsuario =22125 WHERE Id =1484</v>
      </c>
      <c r="K20" t="str">
        <f t="shared" si="2"/>
        <v>UPDATE Terceros SET Celular =398658 WHERE Id =1484</v>
      </c>
      <c r="L20" t="str">
        <f t="shared" si="3"/>
        <v>UPDATE Usuarios SET Loguin =398658 WHERE Id =22125</v>
      </c>
      <c r="M20" t="str">
        <f t="shared" si="4"/>
        <v>UPDATE Usuarios SET Celular =398658 WHERE Id =22125</v>
      </c>
      <c r="O20">
        <f t="shared" si="5"/>
        <v>398658</v>
      </c>
      <c r="Q20">
        <v>3232440228</v>
      </c>
    </row>
    <row r="21" spans="1:17" ht="15.75" x14ac:dyDescent="0.25">
      <c r="A21">
        <v>6</v>
      </c>
      <c r="B21" s="8">
        <v>19</v>
      </c>
      <c r="C21" s="8">
        <v>1485</v>
      </c>
      <c r="D21" s="5" t="s">
        <v>79</v>
      </c>
      <c r="E21" s="5">
        <v>398659</v>
      </c>
      <c r="F21" s="5">
        <v>4018</v>
      </c>
      <c r="G21" s="5">
        <f>VLOOKUP(F21,Usuarios!$E$2:$M$269,9,0)</f>
        <v>22126</v>
      </c>
      <c r="H21" s="6">
        <v>14000</v>
      </c>
      <c r="I21" t="str">
        <f t="shared" si="0"/>
        <v>('CESI NELSY', 1, 3,1,4018,0,'','','398659','398659','Monteria','22126'),</v>
      </c>
      <c r="J21" t="str">
        <f t="shared" si="1"/>
        <v>UPDATE Terceros SET IdUsuario =22126 WHERE Id =1485</v>
      </c>
      <c r="K21" t="str">
        <f t="shared" si="2"/>
        <v>UPDATE Terceros SET Celular =398659 WHERE Id =1485</v>
      </c>
      <c r="L21" t="str">
        <f t="shared" si="3"/>
        <v>UPDATE Usuarios SET Loguin =398659 WHERE Id =22126</v>
      </c>
      <c r="M21" t="str">
        <f t="shared" si="4"/>
        <v>UPDATE Usuarios SET Celular =398659 WHERE Id =22126</v>
      </c>
      <c r="O21">
        <f t="shared" si="5"/>
        <v>398659</v>
      </c>
    </row>
    <row r="22" spans="1:17" ht="15.75" x14ac:dyDescent="0.25">
      <c r="A22">
        <v>6</v>
      </c>
      <c r="B22" s="8">
        <v>20</v>
      </c>
      <c r="C22" s="8">
        <v>1486</v>
      </c>
      <c r="D22" s="5" t="s">
        <v>80</v>
      </c>
      <c r="E22" s="5">
        <v>398660</v>
      </c>
      <c r="F22" s="5">
        <v>4019</v>
      </c>
      <c r="G22" s="5">
        <f>VLOOKUP(F22,Usuarios!$E$2:$M$269,9,0)</f>
        <v>22127</v>
      </c>
      <c r="H22" s="6">
        <v>2000</v>
      </c>
      <c r="I22" t="str">
        <f t="shared" si="0"/>
        <v>('ENA SEGUNDO', 1, 3,1,4019,0,'','','398660','398660','Monteria','22127'),</v>
      </c>
      <c r="J22" t="str">
        <f t="shared" si="1"/>
        <v>UPDATE Terceros SET IdUsuario =22127 WHERE Id =1486</v>
      </c>
      <c r="K22" t="str">
        <f t="shared" si="2"/>
        <v>UPDATE Terceros SET Celular =398660 WHERE Id =1486</v>
      </c>
      <c r="L22" t="str">
        <f t="shared" si="3"/>
        <v>UPDATE Usuarios SET Loguin =398660 WHERE Id =22127</v>
      </c>
      <c r="M22" t="str">
        <f t="shared" si="4"/>
        <v>UPDATE Usuarios SET Celular =398660 WHERE Id =22127</v>
      </c>
      <c r="O22">
        <f t="shared" si="5"/>
        <v>398660</v>
      </c>
    </row>
    <row r="23" spans="1:17" ht="15.75" x14ac:dyDescent="0.25">
      <c r="A23">
        <v>6</v>
      </c>
      <c r="B23" s="8">
        <v>21</v>
      </c>
      <c r="C23" s="8">
        <v>1487</v>
      </c>
      <c r="D23" s="5" t="s">
        <v>81</v>
      </c>
      <c r="E23" s="5">
        <v>398661</v>
      </c>
      <c r="F23" s="5">
        <v>4020</v>
      </c>
      <c r="G23" s="5">
        <f>VLOOKUP(F23,Usuarios!$E$2:$M$269,9,0)</f>
        <v>22128</v>
      </c>
      <c r="H23" s="6">
        <v>0</v>
      </c>
      <c r="I23" t="str">
        <f t="shared" si="0"/>
        <v>('VITEDIA', 1, 3,1,4020,0,'','','398661','398661','Monteria','22128'),</v>
      </c>
      <c r="J23" t="str">
        <f t="shared" si="1"/>
        <v>UPDATE Terceros SET IdUsuario =22128 WHERE Id =1487</v>
      </c>
      <c r="K23" t="str">
        <f t="shared" si="2"/>
        <v>UPDATE Terceros SET Celular =398661 WHERE Id =1487</v>
      </c>
      <c r="L23" t="str">
        <f t="shared" si="3"/>
        <v>UPDATE Usuarios SET Loguin =398661 WHERE Id =22128</v>
      </c>
      <c r="M23" t="str">
        <f t="shared" si="4"/>
        <v>UPDATE Usuarios SET Celular =398661 WHERE Id =22128</v>
      </c>
      <c r="O23">
        <f t="shared" si="5"/>
        <v>398661</v>
      </c>
    </row>
    <row r="24" spans="1:17" ht="15.75" x14ac:dyDescent="0.25">
      <c r="A24">
        <v>6</v>
      </c>
      <c r="B24" s="8">
        <v>22</v>
      </c>
      <c r="C24" s="8">
        <v>1488</v>
      </c>
      <c r="D24" s="5" t="s">
        <v>77</v>
      </c>
      <c r="E24" s="5">
        <v>398662</v>
      </c>
      <c r="F24" s="5">
        <v>4021</v>
      </c>
      <c r="G24" s="5">
        <f>VLOOKUP(F24,Usuarios!$E$2:$M$269,9,0)</f>
        <v>22129</v>
      </c>
      <c r="H24" s="6">
        <v>31000</v>
      </c>
      <c r="I24" t="str">
        <f t="shared" si="0"/>
        <v>('WILLIAM', 1, 3,1,4021,0,'','','398662','398662','Monteria','22129'),</v>
      </c>
      <c r="J24" t="str">
        <f t="shared" si="1"/>
        <v>UPDATE Terceros SET IdUsuario =22129 WHERE Id =1488</v>
      </c>
      <c r="K24" t="str">
        <f t="shared" si="2"/>
        <v>UPDATE Terceros SET Celular =398662 WHERE Id =1488</v>
      </c>
      <c r="L24" t="str">
        <f t="shared" si="3"/>
        <v>UPDATE Usuarios SET Loguin =398662 WHERE Id =22129</v>
      </c>
      <c r="M24" t="str">
        <f t="shared" si="4"/>
        <v>UPDATE Usuarios SET Celular =398662 WHERE Id =22129</v>
      </c>
      <c r="O24">
        <f t="shared" si="5"/>
        <v>398662</v>
      </c>
    </row>
    <row r="25" spans="1:17" ht="15.75" x14ac:dyDescent="0.25">
      <c r="A25">
        <v>6</v>
      </c>
      <c r="B25" s="8">
        <v>23</v>
      </c>
      <c r="C25" s="8">
        <v>1489</v>
      </c>
      <c r="D25" s="5" t="s">
        <v>226</v>
      </c>
      <c r="E25" s="5">
        <v>398663</v>
      </c>
      <c r="F25" s="5">
        <v>4022</v>
      </c>
      <c r="G25" s="5">
        <f>VLOOKUP(F25,Usuarios!$E$2:$M$269,9,0)</f>
        <v>22130</v>
      </c>
      <c r="H25" s="6">
        <v>1000</v>
      </c>
      <c r="I25" t="str">
        <f t="shared" si="0"/>
        <v>('WIVIDER ', 1, 3,1,4022,0,'','','398663','398663','Monteria','22130'),</v>
      </c>
      <c r="J25" t="str">
        <f t="shared" si="1"/>
        <v>UPDATE Terceros SET IdUsuario =22130 WHERE Id =1489</v>
      </c>
      <c r="K25" t="str">
        <f t="shared" si="2"/>
        <v>UPDATE Terceros SET Celular =398663 WHERE Id =1489</v>
      </c>
      <c r="L25" t="str">
        <f t="shared" si="3"/>
        <v>UPDATE Usuarios SET Loguin =398663 WHERE Id =22130</v>
      </c>
      <c r="M25" t="str">
        <f t="shared" si="4"/>
        <v>UPDATE Usuarios SET Celular =398663 WHERE Id =22130</v>
      </c>
      <c r="O25">
        <f t="shared" si="5"/>
        <v>398663</v>
      </c>
      <c r="Q25">
        <v>3202497882</v>
      </c>
    </row>
    <row r="26" spans="1:17" ht="15.75" x14ac:dyDescent="0.25">
      <c r="A26">
        <v>6</v>
      </c>
      <c r="B26" s="8">
        <v>24</v>
      </c>
      <c r="C26" s="8">
        <v>1490</v>
      </c>
      <c r="D26" s="5" t="s">
        <v>82</v>
      </c>
      <c r="E26" s="5">
        <v>398664</v>
      </c>
      <c r="F26" s="5">
        <v>4023</v>
      </c>
      <c r="G26" s="5">
        <f>VLOOKUP(F26,Usuarios!$E$2:$M$269,9,0)</f>
        <v>22131</v>
      </c>
      <c r="H26" s="6">
        <v>25000</v>
      </c>
      <c r="I26" t="str">
        <f t="shared" si="0"/>
        <v>('VIVIANA', 1, 3,1,4023,0,'','','398664','398664','Monteria','22131'),</v>
      </c>
      <c r="J26" t="str">
        <f t="shared" si="1"/>
        <v>UPDATE Terceros SET IdUsuario =22131 WHERE Id =1490</v>
      </c>
      <c r="K26" t="str">
        <f t="shared" si="2"/>
        <v>UPDATE Terceros SET Celular =398664 WHERE Id =1490</v>
      </c>
      <c r="L26" t="str">
        <f t="shared" si="3"/>
        <v>UPDATE Usuarios SET Loguin =398664 WHERE Id =22131</v>
      </c>
      <c r="M26" t="str">
        <f t="shared" si="4"/>
        <v>UPDATE Usuarios SET Celular =398664 WHERE Id =22131</v>
      </c>
      <c r="O26">
        <f t="shared" si="5"/>
        <v>398664</v>
      </c>
      <c r="Q26">
        <v>3202497883</v>
      </c>
    </row>
    <row r="27" spans="1:17" ht="15.75" x14ac:dyDescent="0.25">
      <c r="A27">
        <v>6</v>
      </c>
      <c r="B27" s="8">
        <v>25</v>
      </c>
      <c r="C27" s="8">
        <v>1491</v>
      </c>
      <c r="D27" s="5" t="s">
        <v>83</v>
      </c>
      <c r="E27" s="5">
        <v>398665</v>
      </c>
      <c r="F27" s="5">
        <v>4024</v>
      </c>
      <c r="G27" s="5">
        <f>VLOOKUP(F27,Usuarios!$E$2:$M$269,9,0)</f>
        <v>22132</v>
      </c>
      <c r="H27" s="6">
        <v>31000</v>
      </c>
      <c r="I27" t="str">
        <f t="shared" si="0"/>
        <v>('LUIS EDUARDO', 1, 3,1,4024,0,'','','398665','398665','Monteria','22132'),</v>
      </c>
      <c r="J27" t="str">
        <f t="shared" si="1"/>
        <v>UPDATE Terceros SET IdUsuario =22132 WHERE Id =1491</v>
      </c>
      <c r="K27" t="str">
        <f t="shared" si="2"/>
        <v>UPDATE Terceros SET Celular =398665 WHERE Id =1491</v>
      </c>
      <c r="L27" t="str">
        <f t="shared" si="3"/>
        <v>UPDATE Usuarios SET Loguin =398665 WHERE Id =22132</v>
      </c>
      <c r="M27" t="str">
        <f t="shared" si="4"/>
        <v>UPDATE Usuarios SET Celular =398665 WHERE Id =22132</v>
      </c>
      <c r="O27">
        <f t="shared" si="5"/>
        <v>398665</v>
      </c>
    </row>
    <row r="28" spans="1:17" ht="15.75" x14ac:dyDescent="0.25">
      <c r="A28">
        <v>6</v>
      </c>
      <c r="B28" s="8">
        <v>26</v>
      </c>
      <c r="C28" s="8">
        <v>1492</v>
      </c>
      <c r="D28" s="5" t="s">
        <v>9</v>
      </c>
      <c r="E28" s="5">
        <v>398666</v>
      </c>
      <c r="F28" s="5">
        <v>4025</v>
      </c>
      <c r="G28" s="5">
        <f>VLOOKUP(F28,Usuarios!$E$2:$M$269,9,0)</f>
        <v>22133</v>
      </c>
      <c r="H28" s="6">
        <v>12000</v>
      </c>
      <c r="I28" t="str">
        <f t="shared" si="0"/>
        <v>('CARLOS', 1, 3,1,4025,0,'','','398666','398666','Monteria','22133'),</v>
      </c>
      <c r="J28" t="str">
        <f t="shared" si="1"/>
        <v>UPDATE Terceros SET IdUsuario =22133 WHERE Id =1492</v>
      </c>
      <c r="K28" t="str">
        <f t="shared" si="2"/>
        <v>UPDATE Terceros SET Celular =398666 WHERE Id =1492</v>
      </c>
      <c r="L28" t="str">
        <f t="shared" si="3"/>
        <v>UPDATE Usuarios SET Loguin =398666 WHERE Id =22133</v>
      </c>
      <c r="M28" t="str">
        <f t="shared" si="4"/>
        <v>UPDATE Usuarios SET Celular =398666 WHERE Id =22133</v>
      </c>
      <c r="O28">
        <f t="shared" si="5"/>
        <v>398666</v>
      </c>
    </row>
    <row r="29" spans="1:17" ht="15.75" x14ac:dyDescent="0.25">
      <c r="A29">
        <v>6</v>
      </c>
      <c r="B29" s="8">
        <v>27</v>
      </c>
      <c r="C29" s="8">
        <v>1493</v>
      </c>
      <c r="D29" s="5" t="s">
        <v>84</v>
      </c>
      <c r="E29" s="5">
        <v>398667</v>
      </c>
      <c r="F29" s="5">
        <v>4026</v>
      </c>
      <c r="G29" s="5">
        <f>VLOOKUP(F29,Usuarios!$E$2:$M$269,9,0)</f>
        <v>22134</v>
      </c>
      <c r="H29" s="6">
        <v>26000</v>
      </c>
      <c r="I29" t="str">
        <f t="shared" si="0"/>
        <v>('ESTELA', 1, 3,1,4026,0,'','','398667','398667','Monteria','22134'),</v>
      </c>
      <c r="J29" t="str">
        <f t="shared" si="1"/>
        <v>UPDATE Terceros SET IdUsuario =22134 WHERE Id =1493</v>
      </c>
      <c r="K29" t="str">
        <f t="shared" si="2"/>
        <v>UPDATE Terceros SET Celular =398667 WHERE Id =1493</v>
      </c>
      <c r="L29" t="str">
        <f t="shared" si="3"/>
        <v>UPDATE Usuarios SET Loguin =398667 WHERE Id =22134</v>
      </c>
      <c r="M29" t="str">
        <f t="shared" si="4"/>
        <v>UPDATE Usuarios SET Celular =398667 WHERE Id =22134</v>
      </c>
      <c r="O29">
        <f t="shared" si="5"/>
        <v>398667</v>
      </c>
    </row>
    <row r="30" spans="1:17" ht="15.75" x14ac:dyDescent="0.25">
      <c r="A30">
        <v>6</v>
      </c>
      <c r="B30" s="8">
        <v>28</v>
      </c>
      <c r="C30" s="8">
        <v>1494</v>
      </c>
      <c r="D30" s="5" t="s">
        <v>85</v>
      </c>
      <c r="E30" s="5">
        <v>398668</v>
      </c>
      <c r="F30" s="5">
        <v>4027</v>
      </c>
      <c r="G30" s="5">
        <f>VLOOKUP(F30,Usuarios!$E$2:$M$269,9,0)</f>
        <v>22135</v>
      </c>
      <c r="H30" s="6">
        <v>2000</v>
      </c>
      <c r="I30" t="str">
        <f t="shared" si="0"/>
        <v>('ARLET', 1, 3,1,4027,0,'','','398668','398668','Monteria','22135'),</v>
      </c>
      <c r="J30" t="str">
        <f t="shared" si="1"/>
        <v>UPDATE Terceros SET IdUsuario =22135 WHERE Id =1494</v>
      </c>
      <c r="K30" t="str">
        <f t="shared" si="2"/>
        <v>UPDATE Terceros SET Celular =398668 WHERE Id =1494</v>
      </c>
      <c r="L30" t="str">
        <f t="shared" si="3"/>
        <v>UPDATE Usuarios SET Loguin =398668 WHERE Id =22135</v>
      </c>
      <c r="M30" t="str">
        <f t="shared" si="4"/>
        <v>UPDATE Usuarios SET Celular =398668 WHERE Id =22135</v>
      </c>
      <c r="O30">
        <f t="shared" si="5"/>
        <v>398668</v>
      </c>
      <c r="Q30">
        <v>3135949317</v>
      </c>
    </row>
    <row r="31" spans="1:17" ht="15.75" x14ac:dyDescent="0.25">
      <c r="A31">
        <v>6</v>
      </c>
      <c r="B31" s="8">
        <v>29</v>
      </c>
      <c r="C31" s="8">
        <v>1495</v>
      </c>
      <c r="D31" s="5" t="s">
        <v>227</v>
      </c>
      <c r="E31" s="5">
        <v>398669</v>
      </c>
      <c r="F31" s="5">
        <v>4028</v>
      </c>
      <c r="G31" s="5">
        <f>VLOOKUP(F31,Usuarios!$E$2:$M$269,9,0)</f>
        <v>22136</v>
      </c>
      <c r="H31" s="6">
        <v>4000</v>
      </c>
      <c r="I31" t="str">
        <f t="shared" si="0"/>
        <v>('ELIS PEREZ', 1, 3,1,4028,0,'','','398669','398669','Monteria','22136'),</v>
      </c>
      <c r="J31" t="str">
        <f t="shared" si="1"/>
        <v>UPDATE Terceros SET IdUsuario =22136 WHERE Id =1495</v>
      </c>
      <c r="K31" t="str">
        <f t="shared" si="2"/>
        <v>UPDATE Terceros SET Celular =398669 WHERE Id =1495</v>
      </c>
      <c r="L31" t="str">
        <f t="shared" si="3"/>
        <v>UPDATE Usuarios SET Loguin =398669 WHERE Id =22136</v>
      </c>
      <c r="M31" t="str">
        <f t="shared" si="4"/>
        <v>UPDATE Usuarios SET Celular =398669 WHERE Id =22136</v>
      </c>
      <c r="O31">
        <f t="shared" si="5"/>
        <v>398669</v>
      </c>
      <c r="Q31">
        <v>3135949318</v>
      </c>
    </row>
    <row r="32" spans="1:17" ht="15.75" x14ac:dyDescent="0.25">
      <c r="A32">
        <v>6</v>
      </c>
      <c r="B32" s="8">
        <v>30</v>
      </c>
      <c r="C32" s="8">
        <v>1496</v>
      </c>
      <c r="D32" s="5" t="s">
        <v>10</v>
      </c>
      <c r="E32" s="5">
        <v>398670</v>
      </c>
      <c r="F32" s="5">
        <v>4029</v>
      </c>
      <c r="G32" s="5">
        <f>VLOOKUP(F32,Usuarios!$E$2:$M$269,9,0)</f>
        <v>22137</v>
      </c>
      <c r="H32" s="6">
        <v>11000</v>
      </c>
      <c r="I32" t="str">
        <f t="shared" si="0"/>
        <v>('ANA', 1, 3,1,4029,0,'','','398670','398670','Monteria','22137'),</v>
      </c>
      <c r="J32" t="str">
        <f t="shared" si="1"/>
        <v>UPDATE Terceros SET IdUsuario =22137 WHERE Id =1496</v>
      </c>
      <c r="K32" t="str">
        <f t="shared" si="2"/>
        <v>UPDATE Terceros SET Celular =398670 WHERE Id =1496</v>
      </c>
      <c r="L32" t="str">
        <f t="shared" si="3"/>
        <v>UPDATE Usuarios SET Loguin =398670 WHERE Id =22137</v>
      </c>
      <c r="M32" t="str">
        <f t="shared" si="4"/>
        <v>UPDATE Usuarios SET Celular =398670 WHERE Id =22137</v>
      </c>
      <c r="O32">
        <f t="shared" si="5"/>
        <v>398670</v>
      </c>
    </row>
    <row r="33" spans="1:17" ht="15.75" x14ac:dyDescent="0.25">
      <c r="A33">
        <v>6</v>
      </c>
      <c r="B33" s="8">
        <v>31</v>
      </c>
      <c r="C33" s="8">
        <v>1497</v>
      </c>
      <c r="D33" s="5" t="s">
        <v>86</v>
      </c>
      <c r="E33" s="5">
        <v>398671</v>
      </c>
      <c r="F33" s="5">
        <v>4030</v>
      </c>
      <c r="G33" s="5">
        <f>VLOOKUP(F33,Usuarios!$E$2:$M$269,9,0)</f>
        <v>22138</v>
      </c>
      <c r="H33" s="6">
        <v>13000</v>
      </c>
      <c r="I33" t="str">
        <f t="shared" si="0"/>
        <v>('SOFIA SAEZ', 1, 3,1,4030,0,'','','398671','398671','Monteria','22138'),</v>
      </c>
      <c r="J33" t="str">
        <f t="shared" si="1"/>
        <v>UPDATE Terceros SET IdUsuario =22138 WHERE Id =1497</v>
      </c>
      <c r="K33" t="str">
        <f t="shared" si="2"/>
        <v>UPDATE Terceros SET Celular =398671 WHERE Id =1497</v>
      </c>
      <c r="L33" t="str">
        <f t="shared" si="3"/>
        <v>UPDATE Usuarios SET Loguin =398671 WHERE Id =22138</v>
      </c>
      <c r="M33" t="str">
        <f t="shared" si="4"/>
        <v>UPDATE Usuarios SET Celular =398671 WHERE Id =22138</v>
      </c>
      <c r="O33">
        <f t="shared" si="5"/>
        <v>398671</v>
      </c>
    </row>
    <row r="34" spans="1:17" ht="15.75" x14ac:dyDescent="0.25">
      <c r="A34">
        <v>6</v>
      </c>
      <c r="B34" s="8">
        <v>32</v>
      </c>
      <c r="C34" s="8">
        <v>1498</v>
      </c>
      <c r="D34" s="5" t="s">
        <v>87</v>
      </c>
      <c r="E34" s="5">
        <v>398672</v>
      </c>
      <c r="F34" s="5">
        <v>4031</v>
      </c>
      <c r="G34" s="5">
        <f>VLOOKUP(F34,Usuarios!$E$2:$M$269,9,0)</f>
        <v>22139</v>
      </c>
      <c r="H34" s="6">
        <v>6000</v>
      </c>
      <c r="I34" t="str">
        <f t="shared" si="0"/>
        <v>('MARA RAMOS', 1, 3,1,4031,0,'','','398672','398672','Monteria','22139'),</v>
      </c>
      <c r="J34" t="str">
        <f t="shared" si="1"/>
        <v>UPDATE Terceros SET IdUsuario =22139 WHERE Id =1498</v>
      </c>
      <c r="K34" t="str">
        <f t="shared" si="2"/>
        <v>UPDATE Terceros SET Celular =398672 WHERE Id =1498</v>
      </c>
      <c r="L34" t="str">
        <f t="shared" si="3"/>
        <v>UPDATE Usuarios SET Loguin =398672 WHERE Id =22139</v>
      </c>
      <c r="M34" t="str">
        <f t="shared" si="4"/>
        <v>UPDATE Usuarios SET Celular =398672 WHERE Id =22139</v>
      </c>
      <c r="O34">
        <f t="shared" si="5"/>
        <v>398672</v>
      </c>
      <c r="Q34">
        <v>3218298570</v>
      </c>
    </row>
    <row r="35" spans="1:17" ht="15.75" x14ac:dyDescent="0.25">
      <c r="A35">
        <v>6</v>
      </c>
      <c r="B35" s="8">
        <v>33</v>
      </c>
      <c r="C35" s="8">
        <v>1499</v>
      </c>
      <c r="D35" s="5" t="s">
        <v>88</v>
      </c>
      <c r="E35" s="5">
        <v>398673</v>
      </c>
      <c r="F35" s="5">
        <v>4032</v>
      </c>
      <c r="G35" s="5">
        <f>VLOOKUP(F35,Usuarios!$E$2:$M$269,9,0)</f>
        <v>22140</v>
      </c>
      <c r="H35" s="6">
        <v>2000</v>
      </c>
      <c r="I35" t="str">
        <f t="shared" si="0"/>
        <v>('SEGUNDO - YENY', 1, 3,1,4032,0,'','','398673','398673','Monteria','22140'),</v>
      </c>
      <c r="J35" t="str">
        <f t="shared" si="1"/>
        <v>UPDATE Terceros SET IdUsuario =22140 WHERE Id =1499</v>
      </c>
      <c r="K35" t="str">
        <f t="shared" si="2"/>
        <v>UPDATE Terceros SET Celular =398673 WHERE Id =1499</v>
      </c>
      <c r="L35" t="str">
        <f t="shared" si="3"/>
        <v>UPDATE Usuarios SET Loguin =398673 WHERE Id =22140</v>
      </c>
      <c r="M35" t="str">
        <f t="shared" si="4"/>
        <v>UPDATE Usuarios SET Celular =398673 WHERE Id =22140</v>
      </c>
      <c r="O35">
        <f t="shared" si="5"/>
        <v>398673</v>
      </c>
      <c r="Q35">
        <v>3218298571</v>
      </c>
    </row>
    <row r="36" spans="1:17" ht="15.75" x14ac:dyDescent="0.25">
      <c r="A36">
        <v>6</v>
      </c>
      <c r="B36" s="8">
        <v>34</v>
      </c>
      <c r="C36" s="8">
        <v>1500</v>
      </c>
      <c r="D36" s="5" t="s">
        <v>228</v>
      </c>
      <c r="E36" s="5">
        <v>398674</v>
      </c>
      <c r="F36" s="5">
        <v>4033</v>
      </c>
      <c r="G36" s="5">
        <f>VLOOKUP(F36,Usuarios!$E$2:$M$269,9,0)</f>
        <v>22141</v>
      </c>
      <c r="H36" s="6">
        <v>25000</v>
      </c>
      <c r="I36" t="str">
        <f t="shared" si="0"/>
        <v>('ERIKA VARGAS', 1, 3,1,4033,0,'','','398674','398674','Monteria','22141'),</v>
      </c>
      <c r="J36" t="str">
        <f t="shared" si="1"/>
        <v>UPDATE Terceros SET IdUsuario =22141 WHERE Id =1500</v>
      </c>
      <c r="K36" t="str">
        <f t="shared" si="2"/>
        <v>UPDATE Terceros SET Celular =398674 WHERE Id =1500</v>
      </c>
      <c r="L36" t="str">
        <f t="shared" si="3"/>
        <v>UPDATE Usuarios SET Loguin =398674 WHERE Id =22141</v>
      </c>
      <c r="M36" t="str">
        <f t="shared" si="4"/>
        <v>UPDATE Usuarios SET Celular =398674 WHERE Id =22141</v>
      </c>
      <c r="O36">
        <f t="shared" si="5"/>
        <v>398674</v>
      </c>
    </row>
    <row r="37" spans="1:17" ht="15.75" x14ac:dyDescent="0.25">
      <c r="A37">
        <v>6</v>
      </c>
      <c r="B37" s="8">
        <v>35</v>
      </c>
      <c r="C37" s="8">
        <v>1501</v>
      </c>
      <c r="D37" s="5" t="s">
        <v>5</v>
      </c>
      <c r="E37" s="5">
        <v>398675</v>
      </c>
      <c r="F37" s="5">
        <v>4034</v>
      </c>
      <c r="G37" s="5">
        <f>VLOOKUP(F37,Usuarios!$E$2:$M$269,9,0)</f>
        <v>22142</v>
      </c>
      <c r="H37" s="6">
        <v>8000</v>
      </c>
      <c r="I37" t="str">
        <f t="shared" si="0"/>
        <v>('VICTOR', 1, 3,1,4034,0,'','','398675','398675','Monteria','22142'),</v>
      </c>
      <c r="J37" t="str">
        <f t="shared" si="1"/>
        <v>UPDATE Terceros SET IdUsuario =22142 WHERE Id =1501</v>
      </c>
      <c r="K37" t="str">
        <f t="shared" si="2"/>
        <v>UPDATE Terceros SET Celular =398675 WHERE Id =1501</v>
      </c>
      <c r="L37" t="str">
        <f t="shared" si="3"/>
        <v>UPDATE Usuarios SET Loguin =398675 WHERE Id =22142</v>
      </c>
      <c r="M37" t="str">
        <f t="shared" si="4"/>
        <v>UPDATE Usuarios SET Celular =398675 WHERE Id =22142</v>
      </c>
      <c r="O37">
        <f t="shared" si="5"/>
        <v>398675</v>
      </c>
    </row>
    <row r="38" spans="1:17" ht="15.75" x14ac:dyDescent="0.25">
      <c r="A38">
        <v>6</v>
      </c>
      <c r="B38" s="8">
        <v>36</v>
      </c>
      <c r="C38" s="8">
        <v>1502</v>
      </c>
      <c r="D38" s="5" t="s">
        <v>89</v>
      </c>
      <c r="E38" s="5">
        <v>398676</v>
      </c>
      <c r="F38" s="5">
        <v>4035</v>
      </c>
      <c r="G38" s="5">
        <f>VLOOKUP(F38,Usuarios!$E$2:$M$269,9,0)</f>
        <v>22143</v>
      </c>
      <c r="H38" s="6">
        <v>2000</v>
      </c>
      <c r="I38" t="str">
        <f t="shared" si="0"/>
        <v>('DILAN', 1, 3,1,4035,0,'','','398676','398676','Monteria','22143'),</v>
      </c>
      <c r="J38" t="str">
        <f t="shared" si="1"/>
        <v>UPDATE Terceros SET IdUsuario =22143 WHERE Id =1502</v>
      </c>
      <c r="K38" t="str">
        <f t="shared" si="2"/>
        <v>UPDATE Terceros SET Celular =398676 WHERE Id =1502</v>
      </c>
      <c r="L38" t="str">
        <f t="shared" si="3"/>
        <v>UPDATE Usuarios SET Loguin =398676 WHERE Id =22143</v>
      </c>
      <c r="M38" t="str">
        <f t="shared" si="4"/>
        <v>UPDATE Usuarios SET Celular =398676 WHERE Id =22143</v>
      </c>
      <c r="O38">
        <f t="shared" si="5"/>
        <v>398676</v>
      </c>
    </row>
    <row r="39" spans="1:17" ht="15.75" x14ac:dyDescent="0.25">
      <c r="A39">
        <v>6</v>
      </c>
      <c r="B39" s="8">
        <v>37</v>
      </c>
      <c r="C39" s="8">
        <v>1503</v>
      </c>
      <c r="D39" s="5" t="s">
        <v>90</v>
      </c>
      <c r="E39" s="5">
        <v>398677</v>
      </c>
      <c r="F39" s="5">
        <v>4036</v>
      </c>
      <c r="G39" s="5">
        <f>VLOOKUP(F39,Usuarios!$E$2:$M$269,9,0)</f>
        <v>22144</v>
      </c>
      <c r="H39" s="6">
        <v>2000</v>
      </c>
      <c r="I39" t="str">
        <f t="shared" si="0"/>
        <v>('CARLOS DUEÑA', 1, 3,1,4036,0,'','','398677','398677','Monteria','22144'),</v>
      </c>
      <c r="J39" t="str">
        <f t="shared" si="1"/>
        <v>UPDATE Terceros SET IdUsuario =22144 WHERE Id =1503</v>
      </c>
      <c r="K39" t="str">
        <f t="shared" si="2"/>
        <v>UPDATE Terceros SET Celular =398677 WHERE Id =1503</v>
      </c>
      <c r="L39" t="str">
        <f t="shared" si="3"/>
        <v>UPDATE Usuarios SET Loguin =398677 WHERE Id =22144</v>
      </c>
      <c r="M39" t="str">
        <f t="shared" si="4"/>
        <v>UPDATE Usuarios SET Celular =398677 WHERE Id =22144</v>
      </c>
      <c r="O39">
        <f t="shared" si="5"/>
        <v>398677</v>
      </c>
      <c r="Q39">
        <v>3044866915</v>
      </c>
    </row>
    <row r="40" spans="1:17" ht="15.75" x14ac:dyDescent="0.25">
      <c r="A40">
        <v>6</v>
      </c>
      <c r="B40" s="8">
        <v>38</v>
      </c>
      <c r="C40" s="8">
        <v>1504</v>
      </c>
      <c r="D40" s="5" t="s">
        <v>229</v>
      </c>
      <c r="E40" s="5">
        <v>398678</v>
      </c>
      <c r="F40" s="5">
        <v>4037</v>
      </c>
      <c r="G40" s="5">
        <f>VLOOKUP(F40,Usuarios!$E$2:$M$269,9,0)</f>
        <v>22145</v>
      </c>
      <c r="H40" s="6">
        <v>0</v>
      </c>
      <c r="I40" t="str">
        <f t="shared" si="0"/>
        <v>('RAMIRO ROMERO', 1, 3,1,4037,0,'','','398678','398678','Monteria','22145'),</v>
      </c>
      <c r="J40" t="str">
        <f t="shared" si="1"/>
        <v>UPDATE Terceros SET IdUsuario =22145 WHERE Id =1504</v>
      </c>
      <c r="K40" t="str">
        <f t="shared" si="2"/>
        <v>UPDATE Terceros SET Celular =398678 WHERE Id =1504</v>
      </c>
      <c r="L40" t="str">
        <f t="shared" si="3"/>
        <v>UPDATE Usuarios SET Loguin =398678 WHERE Id =22145</v>
      </c>
      <c r="M40" t="str">
        <f t="shared" si="4"/>
        <v>UPDATE Usuarios SET Celular =398678 WHERE Id =22145</v>
      </c>
      <c r="O40">
        <f t="shared" si="5"/>
        <v>398678</v>
      </c>
      <c r="Q40">
        <v>3044866916</v>
      </c>
    </row>
    <row r="41" spans="1:17" ht="15.75" x14ac:dyDescent="0.25">
      <c r="A41">
        <v>6</v>
      </c>
      <c r="B41" s="8">
        <v>39</v>
      </c>
      <c r="C41" s="8">
        <v>1505</v>
      </c>
      <c r="D41" s="5" t="s">
        <v>53</v>
      </c>
      <c r="E41" s="5">
        <v>398679</v>
      </c>
      <c r="F41" s="5">
        <v>4038</v>
      </c>
      <c r="G41" s="5">
        <f>VLOOKUP(F41,Usuarios!$E$2:$M$269,9,0)</f>
        <v>22146</v>
      </c>
      <c r="H41" s="6">
        <v>5000</v>
      </c>
      <c r="I41" t="str">
        <f t="shared" si="0"/>
        <v>('MARGARITA', 1, 3,1,4038,0,'','','398679','398679','Monteria','22146'),</v>
      </c>
      <c r="J41" t="str">
        <f t="shared" si="1"/>
        <v>UPDATE Terceros SET IdUsuario =22146 WHERE Id =1505</v>
      </c>
      <c r="K41" t="str">
        <f t="shared" si="2"/>
        <v>UPDATE Terceros SET Celular =398679 WHERE Id =1505</v>
      </c>
      <c r="L41" t="str">
        <f t="shared" si="3"/>
        <v>UPDATE Usuarios SET Loguin =398679 WHERE Id =22146</v>
      </c>
      <c r="M41" t="str">
        <f t="shared" si="4"/>
        <v>UPDATE Usuarios SET Celular =398679 WHERE Id =22146</v>
      </c>
      <c r="O41">
        <f t="shared" si="5"/>
        <v>398679</v>
      </c>
    </row>
    <row r="42" spans="1:17" ht="15.75" x14ac:dyDescent="0.25">
      <c r="A42">
        <v>6</v>
      </c>
      <c r="B42" s="8">
        <v>40</v>
      </c>
      <c r="C42" s="8">
        <v>1506</v>
      </c>
      <c r="D42" s="5" t="s">
        <v>91</v>
      </c>
      <c r="E42" s="5">
        <v>398680</v>
      </c>
      <c r="F42" s="5">
        <v>4039</v>
      </c>
      <c r="G42" s="5">
        <f>VLOOKUP(F42,Usuarios!$E$2:$M$269,9,0)</f>
        <v>22147</v>
      </c>
      <c r="H42" s="6">
        <v>1000</v>
      </c>
      <c r="I42" t="str">
        <f t="shared" si="0"/>
        <v>('YAZMIN BRAVO', 1, 3,1,4039,0,'','','398680','398680','Monteria','22147'),</v>
      </c>
      <c r="J42" t="str">
        <f t="shared" si="1"/>
        <v>UPDATE Terceros SET IdUsuario =22147 WHERE Id =1506</v>
      </c>
      <c r="K42" t="str">
        <f t="shared" si="2"/>
        <v>UPDATE Terceros SET Celular =398680 WHERE Id =1506</v>
      </c>
      <c r="L42" t="str">
        <f t="shared" si="3"/>
        <v>UPDATE Usuarios SET Loguin =398680 WHERE Id =22147</v>
      </c>
      <c r="M42" t="str">
        <f t="shared" si="4"/>
        <v>UPDATE Usuarios SET Celular =398680 WHERE Id =22147</v>
      </c>
      <c r="O42">
        <f t="shared" si="5"/>
        <v>398680</v>
      </c>
    </row>
    <row r="43" spans="1:17" ht="15.75" x14ac:dyDescent="0.25">
      <c r="A43">
        <v>6</v>
      </c>
      <c r="B43" s="8">
        <v>41</v>
      </c>
      <c r="C43" s="8">
        <v>1507</v>
      </c>
      <c r="D43" s="5" t="s">
        <v>92</v>
      </c>
      <c r="E43" s="5">
        <v>398681</v>
      </c>
      <c r="F43" s="5">
        <v>4040</v>
      </c>
      <c r="G43" s="5">
        <f>VLOOKUP(F43,Usuarios!$E$2:$M$269,9,0)</f>
        <v>22148</v>
      </c>
      <c r="H43" s="6">
        <v>1000</v>
      </c>
      <c r="I43" t="str">
        <f t="shared" si="0"/>
        <v>('ANGIE RODRIGUEZ', 1, 3,1,4040,0,'','','398681','398681','Monteria','22148'),</v>
      </c>
      <c r="J43" t="str">
        <f t="shared" si="1"/>
        <v>UPDATE Terceros SET IdUsuario =22148 WHERE Id =1507</v>
      </c>
      <c r="K43" t="str">
        <f t="shared" si="2"/>
        <v>UPDATE Terceros SET Celular =398681 WHERE Id =1507</v>
      </c>
      <c r="L43" t="str">
        <f t="shared" si="3"/>
        <v>UPDATE Usuarios SET Loguin =398681 WHERE Id =22148</v>
      </c>
      <c r="M43" t="str">
        <f t="shared" si="4"/>
        <v>UPDATE Usuarios SET Celular =398681 WHERE Id =22148</v>
      </c>
      <c r="O43">
        <f t="shared" si="5"/>
        <v>398681</v>
      </c>
      <c r="Q43">
        <v>3135960048</v>
      </c>
    </row>
    <row r="44" spans="1:17" ht="15.75" x14ac:dyDescent="0.25">
      <c r="A44">
        <v>6</v>
      </c>
      <c r="B44" s="8">
        <v>42</v>
      </c>
      <c r="C44" s="8">
        <v>1508</v>
      </c>
      <c r="D44" s="5" t="s">
        <v>93</v>
      </c>
      <c r="E44" s="5">
        <v>398682</v>
      </c>
      <c r="F44" s="5">
        <v>4041</v>
      </c>
      <c r="G44" s="5">
        <f>VLOOKUP(F44,Usuarios!$E$2:$M$269,9,0)</f>
        <v>22149</v>
      </c>
      <c r="H44" s="6">
        <v>1000</v>
      </c>
      <c r="I44" t="str">
        <f t="shared" si="0"/>
        <v>('ELISABETH - ISABEL', 1, 3,1,4041,0,'','','398682','398682','Monteria','22149'),</v>
      </c>
      <c r="J44" t="str">
        <f t="shared" si="1"/>
        <v>UPDATE Terceros SET IdUsuario =22149 WHERE Id =1508</v>
      </c>
      <c r="K44" t="str">
        <f t="shared" si="2"/>
        <v>UPDATE Terceros SET Celular =398682 WHERE Id =1508</v>
      </c>
      <c r="L44" t="str">
        <f t="shared" si="3"/>
        <v>UPDATE Usuarios SET Loguin =398682 WHERE Id =22149</v>
      </c>
      <c r="M44" t="str">
        <f t="shared" si="4"/>
        <v>UPDATE Usuarios SET Celular =398682 WHERE Id =22149</v>
      </c>
      <c r="O44">
        <f t="shared" si="5"/>
        <v>398682</v>
      </c>
      <c r="Q44">
        <v>3135960049</v>
      </c>
    </row>
    <row r="45" spans="1:17" ht="15.75" x14ac:dyDescent="0.25">
      <c r="A45">
        <v>6</v>
      </c>
      <c r="B45" s="8">
        <v>43</v>
      </c>
      <c r="C45" s="8">
        <v>1509</v>
      </c>
      <c r="D45" s="5" t="s">
        <v>94</v>
      </c>
      <c r="E45" s="5">
        <v>398683</v>
      </c>
      <c r="F45" s="5">
        <v>4042</v>
      </c>
      <c r="G45" s="5">
        <f>VLOOKUP(F45,Usuarios!$E$2:$M$269,9,0)</f>
        <v>22150</v>
      </c>
      <c r="H45" s="6">
        <v>5000</v>
      </c>
      <c r="I45" t="str">
        <f t="shared" si="0"/>
        <v>('MARCIAL', 1, 3,1,4042,0,'','','398683','398683','Monteria','22150'),</v>
      </c>
      <c r="J45" t="str">
        <f t="shared" si="1"/>
        <v>UPDATE Terceros SET IdUsuario =22150 WHERE Id =1509</v>
      </c>
      <c r="K45" t="str">
        <f t="shared" si="2"/>
        <v>UPDATE Terceros SET Celular =398683 WHERE Id =1509</v>
      </c>
      <c r="L45" t="str">
        <f t="shared" si="3"/>
        <v>UPDATE Usuarios SET Loguin =398683 WHERE Id =22150</v>
      </c>
      <c r="M45" t="str">
        <f t="shared" si="4"/>
        <v>UPDATE Usuarios SET Celular =398683 WHERE Id =22150</v>
      </c>
      <c r="O45">
        <f t="shared" si="5"/>
        <v>398683</v>
      </c>
    </row>
    <row r="46" spans="1:17" ht="15.75" x14ac:dyDescent="0.25">
      <c r="A46">
        <v>6</v>
      </c>
      <c r="B46" s="8">
        <v>44</v>
      </c>
      <c r="C46" s="8">
        <v>1510</v>
      </c>
      <c r="D46" s="5" t="s">
        <v>95</v>
      </c>
      <c r="E46" s="5">
        <v>398684</v>
      </c>
      <c r="F46" s="5">
        <v>4043</v>
      </c>
      <c r="G46" s="5">
        <f>VLOOKUP(F46,Usuarios!$E$2:$M$269,9,0)</f>
        <v>22151</v>
      </c>
      <c r="H46" s="6">
        <v>15000</v>
      </c>
      <c r="I46" t="str">
        <f t="shared" si="0"/>
        <v>('ANDY', 1, 3,1,4043,0,'','','398684','398684','Monteria','22151'),</v>
      </c>
      <c r="J46" t="str">
        <f t="shared" si="1"/>
        <v>UPDATE Terceros SET IdUsuario =22151 WHERE Id =1510</v>
      </c>
      <c r="K46" t="str">
        <f t="shared" si="2"/>
        <v>UPDATE Terceros SET Celular =398684 WHERE Id =1510</v>
      </c>
      <c r="L46" t="str">
        <f t="shared" si="3"/>
        <v>UPDATE Usuarios SET Loguin =398684 WHERE Id =22151</v>
      </c>
      <c r="M46" t="str">
        <f t="shared" si="4"/>
        <v>UPDATE Usuarios SET Celular =398684 WHERE Id =22151</v>
      </c>
      <c r="O46">
        <f t="shared" si="5"/>
        <v>398684</v>
      </c>
    </row>
    <row r="47" spans="1:17" ht="15.75" x14ac:dyDescent="0.25">
      <c r="A47">
        <v>6</v>
      </c>
      <c r="B47" s="8">
        <v>45</v>
      </c>
      <c r="C47" s="8">
        <v>1511</v>
      </c>
      <c r="D47" s="5" t="s">
        <v>53</v>
      </c>
      <c r="E47" s="5">
        <v>398685</v>
      </c>
      <c r="F47" s="5">
        <v>4044</v>
      </c>
      <c r="G47" s="5">
        <f>VLOOKUP(F47,Usuarios!$E$2:$M$269,9,0)</f>
        <v>22152</v>
      </c>
      <c r="H47" s="6">
        <v>15000</v>
      </c>
      <c r="I47" t="str">
        <f t="shared" si="0"/>
        <v>('MARGARITA', 1, 3,1,4044,0,'','','398685','398685','Monteria','22152'),</v>
      </c>
      <c r="J47" t="str">
        <f t="shared" si="1"/>
        <v>UPDATE Terceros SET IdUsuario =22152 WHERE Id =1511</v>
      </c>
      <c r="K47" t="str">
        <f t="shared" si="2"/>
        <v>UPDATE Terceros SET Celular =398685 WHERE Id =1511</v>
      </c>
      <c r="L47" t="str">
        <f t="shared" si="3"/>
        <v>UPDATE Usuarios SET Loguin =398685 WHERE Id =22152</v>
      </c>
      <c r="M47" t="str">
        <f t="shared" si="4"/>
        <v>UPDATE Usuarios SET Celular =398685 WHERE Id =22152</v>
      </c>
      <c r="O47">
        <f t="shared" si="5"/>
        <v>398685</v>
      </c>
      <c r="Q47">
        <v>3135960048</v>
      </c>
    </row>
    <row r="48" spans="1:17" ht="15.75" x14ac:dyDescent="0.25">
      <c r="A48">
        <v>6</v>
      </c>
      <c r="B48" s="8">
        <v>46</v>
      </c>
      <c r="C48" s="8">
        <v>1512</v>
      </c>
      <c r="D48" s="5" t="s">
        <v>96</v>
      </c>
      <c r="E48" s="5">
        <v>398686</v>
      </c>
      <c r="F48" s="5">
        <v>4045</v>
      </c>
      <c r="G48" s="5">
        <f>VLOOKUP(F48,Usuarios!$E$2:$M$269,9,0)</f>
        <v>22153</v>
      </c>
      <c r="H48" s="6">
        <v>10000</v>
      </c>
      <c r="I48" t="str">
        <f t="shared" si="0"/>
        <v>('HIJO DE MARGARITA', 1, 3,1,4045,0,'','','398686','398686','Monteria','22153'),</v>
      </c>
      <c r="J48" t="str">
        <f t="shared" si="1"/>
        <v>UPDATE Terceros SET IdUsuario =22153 WHERE Id =1512</v>
      </c>
      <c r="K48" t="str">
        <f t="shared" si="2"/>
        <v>UPDATE Terceros SET Celular =398686 WHERE Id =1512</v>
      </c>
      <c r="L48" t="str">
        <f t="shared" si="3"/>
        <v>UPDATE Usuarios SET Loguin =398686 WHERE Id =22153</v>
      </c>
      <c r="M48" t="str">
        <f t="shared" si="4"/>
        <v>UPDATE Usuarios SET Celular =398686 WHERE Id =22153</v>
      </c>
      <c r="O48">
        <f t="shared" si="5"/>
        <v>398686</v>
      </c>
      <c r="Q48">
        <v>3135960049</v>
      </c>
    </row>
    <row r="49" spans="1:17" ht="15.75" x14ac:dyDescent="0.25">
      <c r="A49">
        <v>6</v>
      </c>
      <c r="B49" s="8">
        <v>47</v>
      </c>
      <c r="C49" s="8">
        <v>1513</v>
      </c>
      <c r="D49" s="5" t="s">
        <v>97</v>
      </c>
      <c r="E49" s="5">
        <v>398687</v>
      </c>
      <c r="F49" s="5">
        <v>4046</v>
      </c>
      <c r="G49" s="5">
        <f>VLOOKUP(F49,Usuarios!$E$2:$M$269,9,0)</f>
        <v>22154</v>
      </c>
      <c r="H49" s="6">
        <v>13000</v>
      </c>
      <c r="I49" t="str">
        <f t="shared" si="0"/>
        <v>('MARA PERTUS', 1, 3,1,4046,0,'','','398687','398687','Monteria','22154'),</v>
      </c>
      <c r="J49" t="str">
        <f t="shared" si="1"/>
        <v>UPDATE Terceros SET IdUsuario =22154 WHERE Id =1513</v>
      </c>
      <c r="K49" t="str">
        <f t="shared" si="2"/>
        <v>UPDATE Terceros SET Celular =398687 WHERE Id =1513</v>
      </c>
      <c r="L49" t="str">
        <f t="shared" si="3"/>
        <v>UPDATE Usuarios SET Loguin =398687 WHERE Id =22154</v>
      </c>
      <c r="M49" t="str">
        <f t="shared" si="4"/>
        <v>UPDATE Usuarios SET Celular =398687 WHERE Id =22154</v>
      </c>
      <c r="O49">
        <f t="shared" si="5"/>
        <v>398687</v>
      </c>
    </row>
    <row r="50" spans="1:17" ht="15.75" x14ac:dyDescent="0.25">
      <c r="A50">
        <v>6</v>
      </c>
      <c r="B50" s="8">
        <v>48</v>
      </c>
      <c r="C50" s="8">
        <v>1514</v>
      </c>
      <c r="D50" s="5" t="s">
        <v>98</v>
      </c>
      <c r="E50" s="5">
        <v>398688</v>
      </c>
      <c r="F50" s="5">
        <v>4047</v>
      </c>
      <c r="G50" s="5">
        <f>VLOOKUP(F50,Usuarios!$E$2:$M$269,9,0)</f>
        <v>22155</v>
      </c>
      <c r="H50" s="6">
        <v>5000</v>
      </c>
      <c r="I50" t="str">
        <f t="shared" si="0"/>
        <v>('RAMIRO', 1, 3,1,4047,0,'','','398688','398688','Monteria','22155'),</v>
      </c>
      <c r="J50" t="str">
        <f t="shared" si="1"/>
        <v>UPDATE Terceros SET IdUsuario =22155 WHERE Id =1514</v>
      </c>
      <c r="K50" t="str">
        <f t="shared" si="2"/>
        <v>UPDATE Terceros SET Celular =398688 WHERE Id =1514</v>
      </c>
      <c r="L50" t="str">
        <f t="shared" si="3"/>
        <v>UPDATE Usuarios SET Loguin =398688 WHERE Id =22155</v>
      </c>
      <c r="M50" t="str">
        <f t="shared" si="4"/>
        <v>UPDATE Usuarios SET Celular =398688 WHERE Id =22155</v>
      </c>
      <c r="O50">
        <f t="shared" si="5"/>
        <v>398688</v>
      </c>
    </row>
    <row r="51" spans="1:17" ht="15.75" x14ac:dyDescent="0.25">
      <c r="A51">
        <v>6</v>
      </c>
      <c r="B51" s="8">
        <v>49</v>
      </c>
      <c r="C51" s="8">
        <v>1515</v>
      </c>
      <c r="D51" s="5" t="s">
        <v>63</v>
      </c>
      <c r="E51" s="5">
        <v>398689</v>
      </c>
      <c r="F51" s="5">
        <v>4048</v>
      </c>
      <c r="G51" s="5">
        <f>VLOOKUP(F51,Usuarios!$E$2:$M$269,9,0)</f>
        <v>22156</v>
      </c>
      <c r="H51" s="6">
        <v>1000</v>
      </c>
      <c r="I51" t="str">
        <f t="shared" si="0"/>
        <v>('YULIETH', 1, 3,1,4048,0,'','','398689','398689','Monteria','22156'),</v>
      </c>
      <c r="J51" t="str">
        <f t="shared" si="1"/>
        <v>UPDATE Terceros SET IdUsuario =22156 WHERE Id =1515</v>
      </c>
      <c r="K51" t="str">
        <f t="shared" si="2"/>
        <v>UPDATE Terceros SET Celular =398689 WHERE Id =1515</v>
      </c>
      <c r="L51" t="str">
        <f t="shared" si="3"/>
        <v>UPDATE Usuarios SET Loguin =398689 WHERE Id =22156</v>
      </c>
      <c r="M51" t="str">
        <f t="shared" si="4"/>
        <v>UPDATE Usuarios SET Celular =398689 WHERE Id =22156</v>
      </c>
      <c r="O51">
        <f t="shared" si="5"/>
        <v>398689</v>
      </c>
      <c r="Q51">
        <v>3218175253</v>
      </c>
    </row>
    <row r="52" spans="1:17" ht="15.75" x14ac:dyDescent="0.25">
      <c r="A52">
        <v>6</v>
      </c>
      <c r="B52" s="8">
        <v>50</v>
      </c>
      <c r="C52" s="8">
        <v>1516</v>
      </c>
      <c r="D52" s="5" t="s">
        <v>99</v>
      </c>
      <c r="E52" s="5">
        <v>398690</v>
      </c>
      <c r="F52" s="5">
        <v>4049</v>
      </c>
      <c r="G52" s="5">
        <f>VLOOKUP(F52,Usuarios!$E$2:$M$269,9,0)</f>
        <v>22157</v>
      </c>
      <c r="H52" s="6">
        <v>0</v>
      </c>
      <c r="I52" t="str">
        <f t="shared" si="0"/>
        <v>('CLAUDIA LORA', 1, 3,1,4049,0,'','','398690','398690','Monteria','22157'),</v>
      </c>
      <c r="J52" t="str">
        <f t="shared" si="1"/>
        <v>UPDATE Terceros SET IdUsuario =22157 WHERE Id =1516</v>
      </c>
      <c r="K52" t="str">
        <f t="shared" si="2"/>
        <v>UPDATE Terceros SET Celular =398690 WHERE Id =1516</v>
      </c>
      <c r="L52" t="str">
        <f t="shared" si="3"/>
        <v>UPDATE Usuarios SET Loguin =398690 WHERE Id =22157</v>
      </c>
      <c r="M52" t="str">
        <f t="shared" si="4"/>
        <v>UPDATE Usuarios SET Celular =398690 WHERE Id =22157</v>
      </c>
      <c r="O52">
        <f t="shared" si="5"/>
        <v>398690</v>
      </c>
      <c r="Q52">
        <v>3218175254</v>
      </c>
    </row>
    <row r="53" spans="1:17" ht="15.75" x14ac:dyDescent="0.25">
      <c r="A53">
        <v>6</v>
      </c>
      <c r="B53" s="8">
        <v>51</v>
      </c>
      <c r="C53" s="8">
        <v>1517</v>
      </c>
      <c r="D53" s="5" t="s">
        <v>230</v>
      </c>
      <c r="E53" s="5">
        <v>398691</v>
      </c>
      <c r="F53" s="5">
        <v>4050</v>
      </c>
      <c r="G53" s="5">
        <f>VLOOKUP(F53,Usuarios!$E$2:$M$269,9,0)</f>
        <v>22158</v>
      </c>
      <c r="H53" s="6">
        <v>5000</v>
      </c>
      <c r="I53" t="str">
        <f t="shared" si="0"/>
        <v>('IVET', 1, 3,1,4050,0,'','','398691','398691','Monteria','22158'),</v>
      </c>
      <c r="J53" t="str">
        <f t="shared" si="1"/>
        <v>UPDATE Terceros SET IdUsuario =22158 WHERE Id =1517</v>
      </c>
      <c r="K53" t="str">
        <f t="shared" si="2"/>
        <v>UPDATE Terceros SET Celular =398691 WHERE Id =1517</v>
      </c>
      <c r="L53" t="str">
        <f t="shared" si="3"/>
        <v>UPDATE Usuarios SET Loguin =398691 WHERE Id =22158</v>
      </c>
      <c r="M53" t="str">
        <f t="shared" si="4"/>
        <v>UPDATE Usuarios SET Celular =398691 WHERE Id =22158</v>
      </c>
      <c r="O53">
        <f t="shared" si="5"/>
        <v>398691</v>
      </c>
    </row>
    <row r="54" spans="1:17" ht="15.75" x14ac:dyDescent="0.25">
      <c r="A54">
        <v>6</v>
      </c>
      <c r="B54" s="8">
        <v>52</v>
      </c>
      <c r="C54" s="8">
        <v>1518</v>
      </c>
      <c r="D54" s="5" t="s">
        <v>52</v>
      </c>
      <c r="E54" s="5">
        <v>398692</v>
      </c>
      <c r="F54" s="5">
        <v>4051</v>
      </c>
      <c r="G54" s="5">
        <f>VLOOKUP(F54,Usuarios!$E$2:$M$269,9,0)</f>
        <v>22159</v>
      </c>
      <c r="H54" s="6">
        <v>8000</v>
      </c>
      <c r="I54" t="str">
        <f t="shared" si="0"/>
        <v>('SEBASTIAN', 1, 3,1,4051,0,'','','398692','398692','Monteria','22159'),</v>
      </c>
      <c r="J54" t="str">
        <f t="shared" si="1"/>
        <v>UPDATE Terceros SET IdUsuario =22159 WHERE Id =1518</v>
      </c>
      <c r="K54" t="str">
        <f t="shared" si="2"/>
        <v>UPDATE Terceros SET Celular =398692 WHERE Id =1518</v>
      </c>
      <c r="L54" t="str">
        <f t="shared" si="3"/>
        <v>UPDATE Usuarios SET Loguin =398692 WHERE Id =22159</v>
      </c>
      <c r="M54" t="str">
        <f t="shared" si="4"/>
        <v>UPDATE Usuarios SET Celular =398692 WHERE Id =22159</v>
      </c>
      <c r="O54">
        <f t="shared" si="5"/>
        <v>398692</v>
      </c>
      <c r="Q54">
        <v>3104647053</v>
      </c>
    </row>
    <row r="55" spans="1:17" ht="15.75" x14ac:dyDescent="0.25">
      <c r="A55">
        <v>6</v>
      </c>
      <c r="B55" s="8">
        <v>53</v>
      </c>
      <c r="C55" s="8">
        <v>1519</v>
      </c>
      <c r="D55" s="5" t="s">
        <v>100</v>
      </c>
      <c r="E55" s="5">
        <v>398693</v>
      </c>
      <c r="F55" s="5">
        <v>4052</v>
      </c>
      <c r="G55" s="5">
        <f>VLOOKUP(F55,Usuarios!$E$2:$M$269,9,0)</f>
        <v>22160</v>
      </c>
      <c r="H55" s="6">
        <v>0</v>
      </c>
      <c r="I55" t="str">
        <f t="shared" si="0"/>
        <v>('JHAN CARLOS', 1, 3,1,4052,0,'','','398693','398693','Monteria','22160'),</v>
      </c>
      <c r="J55" t="str">
        <f t="shared" si="1"/>
        <v>UPDATE Terceros SET IdUsuario =22160 WHERE Id =1519</v>
      </c>
      <c r="K55" t="str">
        <f t="shared" si="2"/>
        <v>UPDATE Terceros SET Celular =398693 WHERE Id =1519</v>
      </c>
      <c r="L55" t="str">
        <f t="shared" si="3"/>
        <v>UPDATE Usuarios SET Loguin =398693 WHERE Id =22160</v>
      </c>
      <c r="M55" t="str">
        <f t="shared" si="4"/>
        <v>UPDATE Usuarios SET Celular =398693 WHERE Id =22160</v>
      </c>
      <c r="O55">
        <f t="shared" si="5"/>
        <v>398693</v>
      </c>
      <c r="Q55">
        <v>3104647054</v>
      </c>
    </row>
    <row r="56" spans="1:17" ht="15.75" x14ac:dyDescent="0.25">
      <c r="A56">
        <v>6</v>
      </c>
      <c r="B56" s="8">
        <v>54</v>
      </c>
      <c r="C56" s="8">
        <v>1520</v>
      </c>
      <c r="D56" s="5" t="s">
        <v>231</v>
      </c>
      <c r="E56" s="5">
        <v>398694</v>
      </c>
      <c r="F56" s="5">
        <v>4053</v>
      </c>
      <c r="G56" s="5">
        <f>VLOOKUP(F56,Usuarios!$E$2:$M$269,9,0)</f>
        <v>22161</v>
      </c>
      <c r="H56" s="6">
        <v>0</v>
      </c>
      <c r="I56" t="str">
        <f t="shared" si="0"/>
        <v>('BUD DUVIS', 1, 3,1,4053,0,'','','398694','398694','Monteria','22161'),</v>
      </c>
      <c r="J56" t="str">
        <f t="shared" si="1"/>
        <v>UPDATE Terceros SET IdUsuario =22161 WHERE Id =1520</v>
      </c>
      <c r="K56" t="str">
        <f t="shared" si="2"/>
        <v>UPDATE Terceros SET Celular =398694 WHERE Id =1520</v>
      </c>
      <c r="L56" t="str">
        <f t="shared" si="3"/>
        <v>UPDATE Usuarios SET Loguin =398694 WHERE Id =22161</v>
      </c>
      <c r="M56" t="str">
        <f t="shared" si="4"/>
        <v>UPDATE Usuarios SET Celular =398694 WHERE Id =22161</v>
      </c>
      <c r="O56">
        <f t="shared" si="5"/>
        <v>398694</v>
      </c>
    </row>
    <row r="57" spans="1:17" ht="15.75" x14ac:dyDescent="0.25">
      <c r="A57">
        <v>6</v>
      </c>
      <c r="B57" s="8">
        <v>55</v>
      </c>
      <c r="C57" s="8">
        <v>1521</v>
      </c>
      <c r="D57" s="5" t="s">
        <v>232</v>
      </c>
      <c r="E57" s="5">
        <v>398695</v>
      </c>
      <c r="F57" s="5">
        <v>4054</v>
      </c>
      <c r="G57" s="5">
        <f>VLOOKUP(F57,Usuarios!$E$2:$M$269,9,0)</f>
        <v>22162</v>
      </c>
      <c r="H57" s="6">
        <v>0</v>
      </c>
      <c r="I57" t="str">
        <f t="shared" si="0"/>
        <v>('KEVIN ATENCIO', 1, 3,1,4054,0,'','','398695','398695','Monteria','22162'),</v>
      </c>
      <c r="J57" t="str">
        <f t="shared" si="1"/>
        <v>UPDATE Terceros SET IdUsuario =22162 WHERE Id =1521</v>
      </c>
      <c r="K57" t="str">
        <f t="shared" si="2"/>
        <v>UPDATE Terceros SET Celular =398695 WHERE Id =1521</v>
      </c>
      <c r="L57" t="str">
        <f t="shared" si="3"/>
        <v>UPDATE Usuarios SET Loguin =398695 WHERE Id =22162</v>
      </c>
      <c r="M57" t="str">
        <f t="shared" si="4"/>
        <v>UPDATE Usuarios SET Celular =398695 WHERE Id =22162</v>
      </c>
      <c r="O57">
        <f t="shared" si="5"/>
        <v>398695</v>
      </c>
      <c r="Q57">
        <v>3104647053</v>
      </c>
    </row>
    <row r="58" spans="1:17" ht="15.75" x14ac:dyDescent="0.25">
      <c r="A58">
        <v>6</v>
      </c>
      <c r="B58" s="8">
        <v>56</v>
      </c>
      <c r="C58" s="8">
        <v>1522</v>
      </c>
      <c r="D58" s="5" t="s">
        <v>103</v>
      </c>
      <c r="E58" s="5">
        <v>398696</v>
      </c>
      <c r="F58" s="5">
        <v>4055</v>
      </c>
      <c r="G58" s="5">
        <f>VLOOKUP(F58,Usuarios!$E$2:$M$269,9,0)</f>
        <v>22163</v>
      </c>
      <c r="H58" s="6">
        <v>14000</v>
      </c>
      <c r="I58" t="str">
        <f t="shared" si="0"/>
        <v>('DANELA', 1, 3,1,4055,0,'','','398696','398696','Monteria','22163'),</v>
      </c>
      <c r="J58" t="str">
        <f t="shared" si="1"/>
        <v>UPDATE Terceros SET IdUsuario =22163 WHERE Id =1522</v>
      </c>
      <c r="K58" t="str">
        <f t="shared" si="2"/>
        <v>UPDATE Terceros SET Celular =398696 WHERE Id =1522</v>
      </c>
      <c r="L58" t="str">
        <f t="shared" si="3"/>
        <v>UPDATE Usuarios SET Loguin =398696 WHERE Id =22163</v>
      </c>
      <c r="M58" t="str">
        <f t="shared" si="4"/>
        <v>UPDATE Usuarios SET Celular =398696 WHERE Id =22163</v>
      </c>
      <c r="O58">
        <f t="shared" si="5"/>
        <v>398696</v>
      </c>
      <c r="Q58">
        <v>3104647054</v>
      </c>
    </row>
    <row r="59" spans="1:17" ht="15.75" x14ac:dyDescent="0.25">
      <c r="A59">
        <v>6</v>
      </c>
      <c r="B59" s="8">
        <v>57</v>
      </c>
      <c r="C59" s="8">
        <v>1523</v>
      </c>
      <c r="D59" s="5" t="s">
        <v>104</v>
      </c>
      <c r="E59" s="5">
        <v>398697</v>
      </c>
      <c r="F59" s="5">
        <v>4056</v>
      </c>
      <c r="G59" s="5">
        <f>VLOOKUP(F59,Usuarios!$E$2:$M$269,9,0)</f>
        <v>22164</v>
      </c>
      <c r="H59" s="6">
        <v>8000</v>
      </c>
      <c r="I59" t="str">
        <f t="shared" si="0"/>
        <v>('BLANCA', 1, 3,1,4056,0,'','','398697','398697','Monteria','22164'),</v>
      </c>
      <c r="J59" t="str">
        <f t="shared" si="1"/>
        <v>UPDATE Terceros SET IdUsuario =22164 WHERE Id =1523</v>
      </c>
      <c r="K59" t="str">
        <f t="shared" si="2"/>
        <v>UPDATE Terceros SET Celular =398697 WHERE Id =1523</v>
      </c>
      <c r="L59" t="str">
        <f t="shared" si="3"/>
        <v>UPDATE Usuarios SET Loguin =398697 WHERE Id =22164</v>
      </c>
      <c r="M59" t="str">
        <f t="shared" si="4"/>
        <v>UPDATE Usuarios SET Celular =398697 WHERE Id =22164</v>
      </c>
      <c r="O59">
        <f t="shared" si="5"/>
        <v>398697</v>
      </c>
    </row>
    <row r="60" spans="1:17" ht="15.75" x14ac:dyDescent="0.25">
      <c r="A60">
        <v>6</v>
      </c>
      <c r="B60" s="8">
        <v>58</v>
      </c>
      <c r="C60" s="8">
        <v>1524</v>
      </c>
      <c r="D60" s="5" t="s">
        <v>14</v>
      </c>
      <c r="E60" s="5">
        <v>398698</v>
      </c>
      <c r="F60" s="5">
        <v>4057</v>
      </c>
      <c r="G60" s="5">
        <f>VLOOKUP(F60,Usuarios!$E$2:$M$269,9,0)</f>
        <v>22165</v>
      </c>
      <c r="H60" s="6">
        <v>0</v>
      </c>
      <c r="I60" t="str">
        <f t="shared" si="0"/>
        <v>('DUVIS', 1, 3,1,4057,0,'','','398698','398698','Monteria','22165'),</v>
      </c>
      <c r="J60" t="str">
        <f t="shared" si="1"/>
        <v>UPDATE Terceros SET IdUsuario =22165 WHERE Id =1524</v>
      </c>
      <c r="K60" t="str">
        <f t="shared" si="2"/>
        <v>UPDATE Terceros SET Celular =398698 WHERE Id =1524</v>
      </c>
      <c r="L60" t="str">
        <f t="shared" si="3"/>
        <v>UPDATE Usuarios SET Loguin =398698 WHERE Id =22165</v>
      </c>
      <c r="M60" t="str">
        <f t="shared" si="4"/>
        <v>UPDATE Usuarios SET Celular =398698 WHERE Id =22165</v>
      </c>
      <c r="O60">
        <f t="shared" si="5"/>
        <v>398698</v>
      </c>
      <c r="Q60">
        <v>3216147140</v>
      </c>
    </row>
    <row r="61" spans="1:17" ht="15.75" x14ac:dyDescent="0.25">
      <c r="A61">
        <v>6</v>
      </c>
      <c r="B61" s="8">
        <v>59</v>
      </c>
      <c r="C61" s="8">
        <v>1525</v>
      </c>
      <c r="D61" s="5" t="s">
        <v>233</v>
      </c>
      <c r="E61" s="5">
        <v>398699</v>
      </c>
      <c r="F61" s="5">
        <v>4058</v>
      </c>
      <c r="G61" s="5">
        <f>VLOOKUP(F61,Usuarios!$E$2:$M$269,9,0)</f>
        <v>22166</v>
      </c>
      <c r="H61" s="6">
        <v>7000</v>
      </c>
      <c r="I61" t="str">
        <f t="shared" si="0"/>
        <v>('FRIS', 1, 3,1,4058,0,'','','398699','398699','Monteria','22166'),</v>
      </c>
      <c r="J61" t="str">
        <f t="shared" si="1"/>
        <v>UPDATE Terceros SET IdUsuario =22166 WHERE Id =1525</v>
      </c>
      <c r="K61" t="str">
        <f t="shared" si="2"/>
        <v>UPDATE Terceros SET Celular =398699 WHERE Id =1525</v>
      </c>
      <c r="L61" t="str">
        <f t="shared" si="3"/>
        <v>UPDATE Usuarios SET Loguin =398699 WHERE Id =22166</v>
      </c>
      <c r="M61" t="str">
        <f t="shared" si="4"/>
        <v>UPDATE Usuarios SET Celular =398699 WHERE Id =22166</v>
      </c>
      <c r="O61">
        <f t="shared" si="5"/>
        <v>398699</v>
      </c>
      <c r="Q61">
        <v>3216147141</v>
      </c>
    </row>
    <row r="62" spans="1:17" ht="15.75" x14ac:dyDescent="0.25">
      <c r="A62">
        <v>6</v>
      </c>
      <c r="B62" s="8">
        <v>60</v>
      </c>
      <c r="C62" s="8">
        <v>1526</v>
      </c>
      <c r="D62" s="5" t="s">
        <v>234</v>
      </c>
      <c r="E62" s="5">
        <v>398700</v>
      </c>
      <c r="F62" s="5">
        <v>4059</v>
      </c>
      <c r="G62" s="5">
        <f>VLOOKUP(F62,Usuarios!$E$2:$M$269,9,0)</f>
        <v>22167</v>
      </c>
      <c r="H62" s="6">
        <v>6000</v>
      </c>
      <c r="I62" t="str">
        <f t="shared" si="0"/>
        <v>('YUSMERY LUGO', 1, 3,1,4059,0,'','','398700','398700','Monteria','22167'),</v>
      </c>
      <c r="J62" t="str">
        <f t="shared" si="1"/>
        <v>UPDATE Terceros SET IdUsuario =22167 WHERE Id =1526</v>
      </c>
      <c r="K62" t="str">
        <f t="shared" si="2"/>
        <v>UPDATE Terceros SET Celular =398700 WHERE Id =1526</v>
      </c>
      <c r="L62" t="str">
        <f t="shared" si="3"/>
        <v>UPDATE Usuarios SET Loguin =398700 WHERE Id =22167</v>
      </c>
      <c r="M62" t="str">
        <f t="shared" si="4"/>
        <v>UPDATE Usuarios SET Celular =398700 WHERE Id =22167</v>
      </c>
      <c r="O62">
        <f t="shared" si="5"/>
        <v>398700</v>
      </c>
    </row>
    <row r="63" spans="1:17" ht="15.75" x14ac:dyDescent="0.25">
      <c r="A63">
        <v>6</v>
      </c>
      <c r="B63" s="8">
        <v>61</v>
      </c>
      <c r="C63" s="8">
        <v>1527</v>
      </c>
      <c r="D63" s="5" t="s">
        <v>235</v>
      </c>
      <c r="E63" s="5">
        <v>398701</v>
      </c>
      <c r="F63" s="5">
        <v>4060</v>
      </c>
      <c r="G63" s="5">
        <f>VLOOKUP(F63,Usuarios!$E$2:$M$269,9,0)</f>
        <v>22168</v>
      </c>
      <c r="H63" s="6">
        <v>15000</v>
      </c>
      <c r="I63" t="str">
        <f t="shared" si="0"/>
        <v>('LUZ MARY', 1, 3,1,4060,0,'','','398701','398701','Monteria','22168'),</v>
      </c>
      <c r="J63" t="str">
        <f t="shared" si="1"/>
        <v>UPDATE Terceros SET IdUsuario =22168 WHERE Id =1527</v>
      </c>
      <c r="K63" t="str">
        <f t="shared" si="2"/>
        <v>UPDATE Terceros SET Celular =398701 WHERE Id =1527</v>
      </c>
      <c r="L63" t="str">
        <f t="shared" si="3"/>
        <v>UPDATE Usuarios SET Loguin =398701 WHERE Id =22168</v>
      </c>
      <c r="M63" t="str">
        <f t="shared" si="4"/>
        <v>UPDATE Usuarios SET Celular =398701 WHERE Id =22168</v>
      </c>
      <c r="O63">
        <f t="shared" si="5"/>
        <v>398701</v>
      </c>
      <c r="Q63">
        <v>3127112884</v>
      </c>
    </row>
    <row r="64" spans="1:17" ht="15.75" x14ac:dyDescent="0.25">
      <c r="A64">
        <v>6</v>
      </c>
      <c r="B64" s="8">
        <v>62</v>
      </c>
      <c r="C64" s="8">
        <v>1528</v>
      </c>
      <c r="D64" s="5" t="s">
        <v>236</v>
      </c>
      <c r="E64" s="5">
        <v>398702</v>
      </c>
      <c r="F64" s="5">
        <v>4061</v>
      </c>
      <c r="G64" s="5">
        <f>VLOOKUP(F64,Usuarios!$E$2:$M$269,9,0)</f>
        <v>22169</v>
      </c>
      <c r="H64" s="6">
        <v>0</v>
      </c>
      <c r="I64" t="str">
        <f t="shared" si="0"/>
        <v>('LUDIS PRADA', 1, 3,1,4061,0,'','','398702','398702','Monteria','22169'),</v>
      </c>
      <c r="J64" t="str">
        <f t="shared" si="1"/>
        <v>UPDATE Terceros SET IdUsuario =22169 WHERE Id =1528</v>
      </c>
      <c r="K64" t="str">
        <f t="shared" si="2"/>
        <v>UPDATE Terceros SET Celular =398702 WHERE Id =1528</v>
      </c>
      <c r="L64" t="str">
        <f t="shared" si="3"/>
        <v>UPDATE Usuarios SET Loguin =398702 WHERE Id =22169</v>
      </c>
      <c r="M64" t="str">
        <f t="shared" si="4"/>
        <v>UPDATE Usuarios SET Celular =398702 WHERE Id =22169</v>
      </c>
      <c r="O64">
        <f t="shared" si="5"/>
        <v>398702</v>
      </c>
      <c r="Q64">
        <v>3127112885</v>
      </c>
    </row>
    <row r="65" spans="1:17" ht="15.75" x14ac:dyDescent="0.25">
      <c r="A65">
        <v>6</v>
      </c>
      <c r="B65" s="8">
        <v>63</v>
      </c>
      <c r="C65" s="8">
        <v>1529</v>
      </c>
      <c r="D65" s="5" t="s">
        <v>237</v>
      </c>
      <c r="E65" s="5">
        <v>398703</v>
      </c>
      <c r="F65" s="5">
        <v>4062</v>
      </c>
      <c r="G65" s="5">
        <f>VLOOKUP(F65,Usuarios!$E$2:$M$269,9,0)</f>
        <v>22170</v>
      </c>
      <c r="H65" s="6">
        <v>0</v>
      </c>
      <c r="I65" t="str">
        <f t="shared" si="0"/>
        <v>('JUDITH ', 1, 3,1,4062,0,'','','398703','398703','Monteria','22170'),</v>
      </c>
      <c r="J65" t="str">
        <f t="shared" si="1"/>
        <v>UPDATE Terceros SET IdUsuario =22170 WHERE Id =1529</v>
      </c>
      <c r="K65" t="str">
        <f t="shared" si="2"/>
        <v>UPDATE Terceros SET Celular =398703 WHERE Id =1529</v>
      </c>
      <c r="L65" t="str">
        <f t="shared" si="3"/>
        <v>UPDATE Usuarios SET Loguin =398703 WHERE Id =22170</v>
      </c>
      <c r="M65" t="str">
        <f t="shared" si="4"/>
        <v>UPDATE Usuarios SET Celular =398703 WHERE Id =22170</v>
      </c>
      <c r="O65">
        <f t="shared" si="5"/>
        <v>398703</v>
      </c>
    </row>
    <row r="66" spans="1:17" ht="15.75" x14ac:dyDescent="0.25">
      <c r="A66">
        <v>6</v>
      </c>
      <c r="B66" s="8">
        <v>64</v>
      </c>
      <c r="C66" s="8">
        <v>1530</v>
      </c>
      <c r="D66" s="5" t="s">
        <v>37</v>
      </c>
      <c r="E66" s="5">
        <v>398704</v>
      </c>
      <c r="F66" s="5">
        <v>4063</v>
      </c>
      <c r="G66" s="5">
        <f>VLOOKUP(F66,Usuarios!$E$2:$M$269,9,0)</f>
        <v>22171</v>
      </c>
      <c r="H66" s="6">
        <v>0</v>
      </c>
      <c r="I66" t="str">
        <f t="shared" si="0"/>
        <v>('MIGUEL', 1, 3,1,4063,0,'','','398704','398704','Monteria','22171'),</v>
      </c>
      <c r="J66" t="str">
        <f t="shared" si="1"/>
        <v>UPDATE Terceros SET IdUsuario =22171 WHERE Id =1530</v>
      </c>
      <c r="K66" t="str">
        <f t="shared" si="2"/>
        <v>UPDATE Terceros SET Celular =398704 WHERE Id =1530</v>
      </c>
      <c r="L66" t="str">
        <f t="shared" si="3"/>
        <v>UPDATE Usuarios SET Loguin =398704 WHERE Id =22171</v>
      </c>
      <c r="M66" t="str">
        <f t="shared" si="4"/>
        <v>UPDATE Usuarios SET Celular =398704 WHERE Id =22171</v>
      </c>
      <c r="O66">
        <f t="shared" si="5"/>
        <v>398704</v>
      </c>
      <c r="Q66">
        <v>3127328406</v>
      </c>
    </row>
    <row r="67" spans="1:17" ht="15.75" x14ac:dyDescent="0.25">
      <c r="A67">
        <v>6</v>
      </c>
      <c r="B67" s="8">
        <v>65</v>
      </c>
      <c r="C67" s="8">
        <v>1531</v>
      </c>
      <c r="D67" s="5" t="s">
        <v>238</v>
      </c>
      <c r="E67" s="5">
        <v>398705</v>
      </c>
      <c r="F67" s="5">
        <v>4064</v>
      </c>
      <c r="G67" s="5">
        <f>VLOOKUP(F67,Usuarios!$E$2:$M$269,9,0)</f>
        <v>22172</v>
      </c>
      <c r="H67" s="6">
        <v>13000</v>
      </c>
      <c r="I67" t="str">
        <f t="shared" si="0"/>
        <v>('GERTRIDES', 1, 3,1,4064,0,'','','398705','398705','Monteria','22172'),</v>
      </c>
      <c r="J67" t="str">
        <f t="shared" si="1"/>
        <v>UPDATE Terceros SET IdUsuario =22172 WHERE Id =1531</v>
      </c>
      <c r="K67" t="str">
        <f t="shared" si="2"/>
        <v>UPDATE Terceros SET Celular =398705 WHERE Id =1531</v>
      </c>
      <c r="L67" t="str">
        <f t="shared" si="3"/>
        <v>UPDATE Usuarios SET Loguin =398705 WHERE Id =22172</v>
      </c>
      <c r="M67" t="str">
        <f t="shared" si="4"/>
        <v>UPDATE Usuarios SET Celular =398705 WHERE Id =22172</v>
      </c>
      <c r="O67">
        <f t="shared" si="5"/>
        <v>398705</v>
      </c>
      <c r="Q67">
        <v>3127328407</v>
      </c>
    </row>
    <row r="68" spans="1:17" ht="15.75" x14ac:dyDescent="0.25">
      <c r="A68">
        <v>6</v>
      </c>
      <c r="B68" s="8">
        <v>66</v>
      </c>
      <c r="C68" s="8">
        <v>1532</v>
      </c>
      <c r="D68" s="5" t="s">
        <v>75</v>
      </c>
      <c r="E68" s="5">
        <v>398706</v>
      </c>
      <c r="F68" s="5">
        <v>4065</v>
      </c>
      <c r="G68" s="5">
        <f>VLOOKUP(F68,Usuarios!$E$2:$M$269,9,0)</f>
        <v>22173</v>
      </c>
      <c r="H68" s="6">
        <v>10000</v>
      </c>
      <c r="I68" t="str">
        <f t="shared" ref="I68:I131" si="6">"('" &amp; D68 &amp; "', 1, 3,1," &amp; F68 &amp; ",0,'','','" &amp; E68 &amp; "','" &amp;E68 &amp; "','Monteria','" &amp; G68 &amp; "'),"</f>
        <v>('WENDY', 1, 3,1,4065,0,'','','398706','398706','Monteria','22173'),</v>
      </c>
      <c r="J68" t="str">
        <f t="shared" ref="J68:J131" si="7">"UPDATE Terceros SET IdUsuario =" &amp; G68 &amp; " WHERE Id =" &amp;C68</f>
        <v>UPDATE Terceros SET IdUsuario =22173 WHERE Id =1532</v>
      </c>
      <c r="K68" t="str">
        <f t="shared" ref="K68:K131" si="8">"UPDATE Terceros SET Celular =" &amp; E68 &amp; " WHERE Id =" &amp;C68</f>
        <v>UPDATE Terceros SET Celular =398706 WHERE Id =1532</v>
      </c>
      <c r="L68" t="str">
        <f t="shared" ref="L68:L131" si="9">"UPDATE Usuarios SET Loguin =" &amp; E68 &amp; " WHERE Id =" &amp;G68</f>
        <v>UPDATE Usuarios SET Loguin =398706 WHERE Id =22173</v>
      </c>
      <c r="M68" t="str">
        <f t="shared" ref="M68:M131" si="10">"UPDATE Usuarios SET Celular =" &amp; E68 &amp; " WHERE Id =" &amp;G68</f>
        <v>UPDATE Usuarios SET Celular =398706 WHERE Id =22173</v>
      </c>
      <c r="O68">
        <f t="shared" ref="O68:O131" si="11">IF(E68="","300" &amp;F68,E68)</f>
        <v>398706</v>
      </c>
    </row>
    <row r="69" spans="1:17" ht="15.75" x14ac:dyDescent="0.25">
      <c r="A69">
        <v>6</v>
      </c>
      <c r="B69" s="8">
        <v>67</v>
      </c>
      <c r="C69" s="8">
        <v>1533</v>
      </c>
      <c r="D69" s="5" t="s">
        <v>13</v>
      </c>
      <c r="E69" s="5">
        <v>398707</v>
      </c>
      <c r="F69" s="5">
        <v>4066</v>
      </c>
      <c r="G69" s="5">
        <f>VLOOKUP(F69,Usuarios!$E$2:$M$269,9,0)</f>
        <v>22174</v>
      </c>
      <c r="H69" s="6">
        <v>1000</v>
      </c>
      <c r="I69" t="str">
        <f t="shared" si="6"/>
        <v>('ROSA', 1, 3,1,4066,0,'','','398707','398707','Monteria','22174'),</v>
      </c>
      <c r="J69" t="str">
        <f t="shared" si="7"/>
        <v>UPDATE Terceros SET IdUsuario =22174 WHERE Id =1533</v>
      </c>
      <c r="K69" t="str">
        <f t="shared" si="8"/>
        <v>UPDATE Terceros SET Celular =398707 WHERE Id =1533</v>
      </c>
      <c r="L69" t="str">
        <f t="shared" si="9"/>
        <v>UPDATE Usuarios SET Loguin =398707 WHERE Id =22174</v>
      </c>
      <c r="M69" t="str">
        <f t="shared" si="10"/>
        <v>UPDATE Usuarios SET Celular =398707 WHERE Id =22174</v>
      </c>
      <c r="O69">
        <f t="shared" si="11"/>
        <v>398707</v>
      </c>
    </row>
    <row r="70" spans="1:17" ht="15.75" x14ac:dyDescent="0.25">
      <c r="A70">
        <v>6</v>
      </c>
      <c r="B70" s="8">
        <v>68</v>
      </c>
      <c r="C70" s="8">
        <v>1534</v>
      </c>
      <c r="D70" s="5" t="s">
        <v>72</v>
      </c>
      <c r="E70" s="5">
        <v>398708</v>
      </c>
      <c r="F70" s="5">
        <v>4067</v>
      </c>
      <c r="G70" s="5">
        <f>VLOOKUP(F70,Usuarios!$E$2:$M$269,9,0)</f>
        <v>22175</v>
      </c>
      <c r="H70" s="6">
        <v>0</v>
      </c>
      <c r="I70" t="str">
        <f t="shared" si="6"/>
        <v>('MARLENIS', 1, 3,1,4067,0,'','','398708','398708','Monteria','22175'),</v>
      </c>
      <c r="J70" t="str">
        <f t="shared" si="7"/>
        <v>UPDATE Terceros SET IdUsuario =22175 WHERE Id =1534</v>
      </c>
      <c r="K70" t="str">
        <f t="shared" si="8"/>
        <v>UPDATE Terceros SET Celular =398708 WHERE Id =1534</v>
      </c>
      <c r="L70" t="str">
        <f t="shared" si="9"/>
        <v>UPDATE Usuarios SET Loguin =398708 WHERE Id =22175</v>
      </c>
      <c r="M70" t="str">
        <f t="shared" si="10"/>
        <v>UPDATE Usuarios SET Celular =398708 WHERE Id =22175</v>
      </c>
      <c r="O70">
        <f t="shared" si="11"/>
        <v>398708</v>
      </c>
    </row>
    <row r="71" spans="1:17" ht="15.75" x14ac:dyDescent="0.25">
      <c r="A71">
        <v>6</v>
      </c>
      <c r="B71" s="8">
        <v>69</v>
      </c>
      <c r="C71" s="8">
        <v>1535</v>
      </c>
      <c r="D71" s="5" t="s">
        <v>16</v>
      </c>
      <c r="E71" s="5">
        <v>398709</v>
      </c>
      <c r="F71" s="5">
        <v>4068</v>
      </c>
      <c r="G71" s="5">
        <f>VLOOKUP(F71,Usuarios!$E$2:$M$269,9,0)</f>
        <v>22176</v>
      </c>
      <c r="H71" s="6">
        <v>4000</v>
      </c>
      <c r="I71" t="str">
        <f t="shared" si="6"/>
        <v>('DANIEL', 1, 3,1,4068,0,'','','398709','398709','Monteria','22176'),</v>
      </c>
      <c r="J71" t="str">
        <f t="shared" si="7"/>
        <v>UPDATE Terceros SET IdUsuario =22176 WHERE Id =1535</v>
      </c>
      <c r="K71" t="str">
        <f t="shared" si="8"/>
        <v>UPDATE Terceros SET Celular =398709 WHERE Id =1535</v>
      </c>
      <c r="L71" t="str">
        <f t="shared" si="9"/>
        <v>UPDATE Usuarios SET Loguin =398709 WHERE Id =22176</v>
      </c>
      <c r="M71" t="str">
        <f t="shared" si="10"/>
        <v>UPDATE Usuarios SET Celular =398709 WHERE Id =22176</v>
      </c>
      <c r="O71">
        <f t="shared" si="11"/>
        <v>398709</v>
      </c>
    </row>
    <row r="72" spans="1:17" ht="15.75" x14ac:dyDescent="0.25">
      <c r="A72">
        <v>6</v>
      </c>
      <c r="B72" s="8">
        <v>70</v>
      </c>
      <c r="C72" s="8">
        <v>1536</v>
      </c>
      <c r="D72" s="5" t="s">
        <v>60</v>
      </c>
      <c r="E72" s="5">
        <v>398710</v>
      </c>
      <c r="F72" s="5">
        <v>4069</v>
      </c>
      <c r="G72" s="5">
        <f>VLOOKUP(F72,Usuarios!$E$2:$M$269,9,0)</f>
        <v>22177</v>
      </c>
      <c r="H72" s="6">
        <v>10000</v>
      </c>
      <c r="I72" t="str">
        <f t="shared" si="6"/>
        <v>('KARINA', 1, 3,1,4069,0,'','','398710','398710','Monteria','22177'),</v>
      </c>
      <c r="J72" t="str">
        <f t="shared" si="7"/>
        <v>UPDATE Terceros SET IdUsuario =22177 WHERE Id =1536</v>
      </c>
      <c r="K72" t="str">
        <f t="shared" si="8"/>
        <v>UPDATE Terceros SET Celular =398710 WHERE Id =1536</v>
      </c>
      <c r="L72" t="str">
        <f t="shared" si="9"/>
        <v>UPDATE Usuarios SET Loguin =398710 WHERE Id =22177</v>
      </c>
      <c r="M72" t="str">
        <f t="shared" si="10"/>
        <v>UPDATE Usuarios SET Celular =398710 WHERE Id =22177</v>
      </c>
      <c r="O72">
        <f t="shared" si="11"/>
        <v>398710</v>
      </c>
    </row>
    <row r="73" spans="1:17" ht="15.75" x14ac:dyDescent="0.25">
      <c r="A73">
        <v>6</v>
      </c>
      <c r="B73" s="8">
        <v>71</v>
      </c>
      <c r="C73" s="8">
        <v>1537</v>
      </c>
      <c r="D73" s="5" t="s">
        <v>102</v>
      </c>
      <c r="E73" s="5">
        <v>398711</v>
      </c>
      <c r="F73" s="5">
        <v>4070</v>
      </c>
      <c r="G73" s="5">
        <f>VLOOKUP(F73,Usuarios!$E$2:$M$269,9,0)</f>
        <v>22178</v>
      </c>
      <c r="H73" s="6">
        <v>0</v>
      </c>
      <c r="I73" t="str">
        <f t="shared" si="6"/>
        <v>('MARIANELA', 1, 3,1,4070,0,'','','398711','398711','Monteria','22178'),</v>
      </c>
      <c r="J73" t="str">
        <f t="shared" si="7"/>
        <v>UPDATE Terceros SET IdUsuario =22178 WHERE Id =1537</v>
      </c>
      <c r="K73" t="str">
        <f t="shared" si="8"/>
        <v>UPDATE Terceros SET Celular =398711 WHERE Id =1537</v>
      </c>
      <c r="L73" t="str">
        <f t="shared" si="9"/>
        <v>UPDATE Usuarios SET Loguin =398711 WHERE Id =22178</v>
      </c>
      <c r="M73" t="str">
        <f t="shared" si="10"/>
        <v>UPDATE Usuarios SET Celular =398711 WHERE Id =22178</v>
      </c>
      <c r="O73">
        <f t="shared" si="11"/>
        <v>398711</v>
      </c>
    </row>
    <row r="74" spans="1:17" ht="15.75" x14ac:dyDescent="0.25">
      <c r="A74">
        <v>6</v>
      </c>
      <c r="B74" s="8">
        <v>72</v>
      </c>
      <c r="C74" s="8">
        <v>1538</v>
      </c>
      <c r="D74" s="5" t="s">
        <v>239</v>
      </c>
      <c r="E74" s="5">
        <v>398712</v>
      </c>
      <c r="F74" s="5">
        <v>4071</v>
      </c>
      <c r="G74" s="5">
        <f>VLOOKUP(F74,Usuarios!$E$2:$M$269,9,0)</f>
        <v>22179</v>
      </c>
      <c r="H74" s="6">
        <v>3000</v>
      </c>
      <c r="I74" t="str">
        <f t="shared" si="6"/>
        <v>('CAROLINA ', 1, 3,1,4071,0,'','','398712','398712','Monteria','22179'),</v>
      </c>
      <c r="J74" t="str">
        <f t="shared" si="7"/>
        <v>UPDATE Terceros SET IdUsuario =22179 WHERE Id =1538</v>
      </c>
      <c r="K74" t="str">
        <f t="shared" si="8"/>
        <v>UPDATE Terceros SET Celular =398712 WHERE Id =1538</v>
      </c>
      <c r="L74" t="str">
        <f t="shared" si="9"/>
        <v>UPDATE Usuarios SET Loguin =398712 WHERE Id =22179</v>
      </c>
      <c r="M74" t="str">
        <f t="shared" si="10"/>
        <v>UPDATE Usuarios SET Celular =398712 WHERE Id =22179</v>
      </c>
      <c r="O74">
        <f t="shared" si="11"/>
        <v>398712</v>
      </c>
    </row>
    <row r="75" spans="1:17" ht="15.75" x14ac:dyDescent="0.25">
      <c r="A75">
        <v>6</v>
      </c>
      <c r="B75" s="8">
        <v>73</v>
      </c>
      <c r="C75" s="8">
        <v>1539</v>
      </c>
      <c r="D75" s="5" t="s">
        <v>52</v>
      </c>
      <c r="E75" s="5">
        <v>398713</v>
      </c>
      <c r="F75" s="5">
        <v>4072</v>
      </c>
      <c r="G75" s="5">
        <f>VLOOKUP(F75,Usuarios!$E$2:$M$269,9,0)</f>
        <v>22180</v>
      </c>
      <c r="H75" s="6">
        <v>1000</v>
      </c>
      <c r="I75" t="str">
        <f t="shared" si="6"/>
        <v>('SEBASTIAN', 1, 3,1,4072,0,'','','398713','398713','Monteria','22180'),</v>
      </c>
      <c r="J75" t="str">
        <f t="shared" si="7"/>
        <v>UPDATE Terceros SET IdUsuario =22180 WHERE Id =1539</v>
      </c>
      <c r="K75" t="str">
        <f t="shared" si="8"/>
        <v>UPDATE Terceros SET Celular =398713 WHERE Id =1539</v>
      </c>
      <c r="L75" t="str">
        <f t="shared" si="9"/>
        <v>UPDATE Usuarios SET Loguin =398713 WHERE Id =22180</v>
      </c>
      <c r="M75" t="str">
        <f t="shared" si="10"/>
        <v>UPDATE Usuarios SET Celular =398713 WHERE Id =22180</v>
      </c>
      <c r="O75">
        <f t="shared" si="11"/>
        <v>398713</v>
      </c>
    </row>
    <row r="76" spans="1:17" ht="15.75" x14ac:dyDescent="0.25">
      <c r="A76">
        <v>6</v>
      </c>
      <c r="B76" s="8">
        <v>74</v>
      </c>
      <c r="C76" s="8">
        <v>1540</v>
      </c>
      <c r="D76" s="5" t="s">
        <v>240</v>
      </c>
      <c r="E76" s="5">
        <v>398714</v>
      </c>
      <c r="F76" s="5">
        <v>4073</v>
      </c>
      <c r="G76" s="5">
        <f>VLOOKUP(F76,Usuarios!$E$2:$M$269,9,0)</f>
        <v>22181</v>
      </c>
      <c r="H76" s="6">
        <v>1000</v>
      </c>
      <c r="I76" t="str">
        <f t="shared" si="6"/>
        <v>('JUANA VEGAS', 1, 3,1,4073,0,'','','398714','398714','Monteria','22181'),</v>
      </c>
      <c r="J76" t="str">
        <f t="shared" si="7"/>
        <v>UPDATE Terceros SET IdUsuario =22181 WHERE Id =1540</v>
      </c>
      <c r="K76" t="str">
        <f t="shared" si="8"/>
        <v>UPDATE Terceros SET Celular =398714 WHERE Id =1540</v>
      </c>
      <c r="L76" t="str">
        <f t="shared" si="9"/>
        <v>UPDATE Usuarios SET Loguin =398714 WHERE Id =22181</v>
      </c>
      <c r="M76" t="str">
        <f t="shared" si="10"/>
        <v>UPDATE Usuarios SET Celular =398714 WHERE Id =22181</v>
      </c>
      <c r="O76">
        <f t="shared" si="11"/>
        <v>398714</v>
      </c>
    </row>
    <row r="77" spans="1:17" ht="15.75" x14ac:dyDescent="0.25">
      <c r="A77">
        <v>6</v>
      </c>
      <c r="B77" s="8">
        <v>75</v>
      </c>
      <c r="C77" s="8">
        <v>1541</v>
      </c>
      <c r="D77" s="5" t="s">
        <v>3</v>
      </c>
      <c r="E77" s="5">
        <v>398715</v>
      </c>
      <c r="F77" s="5">
        <v>4074</v>
      </c>
      <c r="G77" s="5">
        <f>VLOOKUP(F77,Usuarios!$E$2:$M$269,9,0)</f>
        <v>22182</v>
      </c>
      <c r="H77" s="6">
        <v>24000</v>
      </c>
      <c r="I77" t="str">
        <f t="shared" si="6"/>
        <v>('ENA', 1, 3,1,4074,0,'','','398715','398715','Monteria','22182'),</v>
      </c>
      <c r="J77" t="str">
        <f t="shared" si="7"/>
        <v>UPDATE Terceros SET IdUsuario =22182 WHERE Id =1541</v>
      </c>
      <c r="K77" t="str">
        <f t="shared" si="8"/>
        <v>UPDATE Terceros SET Celular =398715 WHERE Id =1541</v>
      </c>
      <c r="L77" t="str">
        <f t="shared" si="9"/>
        <v>UPDATE Usuarios SET Loguin =398715 WHERE Id =22182</v>
      </c>
      <c r="M77" t="str">
        <f t="shared" si="10"/>
        <v>UPDATE Usuarios SET Celular =398715 WHERE Id =22182</v>
      </c>
      <c r="O77">
        <f t="shared" si="11"/>
        <v>398715</v>
      </c>
    </row>
    <row r="78" spans="1:17" ht="15.75" x14ac:dyDescent="0.25">
      <c r="A78">
        <v>6</v>
      </c>
      <c r="B78" s="8">
        <v>76</v>
      </c>
      <c r="C78" s="8">
        <v>1542</v>
      </c>
      <c r="D78" s="5" t="s">
        <v>105</v>
      </c>
      <c r="E78" s="5">
        <v>398716</v>
      </c>
      <c r="F78" s="5">
        <v>4075</v>
      </c>
      <c r="G78" s="5">
        <f>VLOOKUP(F78,Usuarios!$E$2:$M$269,9,0)</f>
        <v>22183</v>
      </c>
      <c r="H78" s="6">
        <v>2000</v>
      </c>
      <c r="I78" t="str">
        <f t="shared" si="6"/>
        <v>('BRANDON', 1, 3,1,4075,0,'','','398716','398716','Monteria','22183'),</v>
      </c>
      <c r="J78" t="str">
        <f t="shared" si="7"/>
        <v>UPDATE Terceros SET IdUsuario =22183 WHERE Id =1542</v>
      </c>
      <c r="K78" t="str">
        <f t="shared" si="8"/>
        <v>UPDATE Terceros SET Celular =398716 WHERE Id =1542</v>
      </c>
      <c r="L78" t="str">
        <f t="shared" si="9"/>
        <v>UPDATE Usuarios SET Loguin =398716 WHERE Id =22183</v>
      </c>
      <c r="M78" t="str">
        <f t="shared" si="10"/>
        <v>UPDATE Usuarios SET Celular =398716 WHERE Id =22183</v>
      </c>
      <c r="O78">
        <f t="shared" si="11"/>
        <v>398716</v>
      </c>
    </row>
    <row r="79" spans="1:17" ht="15.75" x14ac:dyDescent="0.25">
      <c r="A79">
        <v>6</v>
      </c>
      <c r="B79" s="8">
        <v>77</v>
      </c>
      <c r="C79" s="8">
        <v>1543</v>
      </c>
      <c r="D79" s="5" t="s">
        <v>70</v>
      </c>
      <c r="E79" s="5">
        <v>398717</v>
      </c>
      <c r="F79" s="5">
        <v>4076</v>
      </c>
      <c r="G79" s="5">
        <f>VLOOKUP(F79,Usuarios!$E$2:$M$269,9,0)</f>
        <v>22184</v>
      </c>
      <c r="H79" s="6">
        <v>32000</v>
      </c>
      <c r="I79" t="str">
        <f t="shared" si="6"/>
        <v>('RAFAEL', 1, 3,1,4076,0,'','','398717','398717','Monteria','22184'),</v>
      </c>
      <c r="J79" t="str">
        <f t="shared" si="7"/>
        <v>UPDATE Terceros SET IdUsuario =22184 WHERE Id =1543</v>
      </c>
      <c r="K79" t="str">
        <f t="shared" si="8"/>
        <v>UPDATE Terceros SET Celular =398717 WHERE Id =1543</v>
      </c>
      <c r="L79" t="str">
        <f t="shared" si="9"/>
        <v>UPDATE Usuarios SET Loguin =398717 WHERE Id =22184</v>
      </c>
      <c r="M79" t="str">
        <f t="shared" si="10"/>
        <v>UPDATE Usuarios SET Celular =398717 WHERE Id =22184</v>
      </c>
      <c r="O79">
        <f t="shared" si="11"/>
        <v>398717</v>
      </c>
    </row>
    <row r="80" spans="1:17" ht="15.75" x14ac:dyDescent="0.25">
      <c r="A80">
        <v>6</v>
      </c>
      <c r="B80" s="8">
        <v>78</v>
      </c>
      <c r="C80" s="8">
        <v>1544</v>
      </c>
      <c r="D80" s="5" t="s">
        <v>67</v>
      </c>
      <c r="E80" s="5">
        <v>398718</v>
      </c>
      <c r="F80" s="5">
        <v>4077</v>
      </c>
      <c r="G80" s="5">
        <f>VLOOKUP(F80,Usuarios!$E$2:$M$269,9,0)</f>
        <v>22185</v>
      </c>
      <c r="H80" s="6">
        <v>14000</v>
      </c>
      <c r="I80" t="str">
        <f t="shared" si="6"/>
        <v>('JUDITH', 1, 3,1,4077,0,'','','398718','398718','Monteria','22185'),</v>
      </c>
      <c r="J80" t="str">
        <f t="shared" si="7"/>
        <v>UPDATE Terceros SET IdUsuario =22185 WHERE Id =1544</v>
      </c>
      <c r="K80" t="str">
        <f t="shared" si="8"/>
        <v>UPDATE Terceros SET Celular =398718 WHERE Id =1544</v>
      </c>
      <c r="L80" t="str">
        <f t="shared" si="9"/>
        <v>UPDATE Usuarios SET Loguin =398718 WHERE Id =22185</v>
      </c>
      <c r="M80" t="str">
        <f t="shared" si="10"/>
        <v>UPDATE Usuarios SET Celular =398718 WHERE Id =22185</v>
      </c>
      <c r="O80">
        <f t="shared" si="11"/>
        <v>398718</v>
      </c>
    </row>
    <row r="81" spans="1:15" ht="15.75" x14ac:dyDescent="0.25">
      <c r="A81">
        <v>6</v>
      </c>
      <c r="B81" s="8">
        <v>79</v>
      </c>
      <c r="C81" s="8">
        <v>1545</v>
      </c>
      <c r="D81" s="5" t="s">
        <v>106</v>
      </c>
      <c r="E81" s="5">
        <v>398719</v>
      </c>
      <c r="F81" s="5">
        <v>4078</v>
      </c>
      <c r="G81" s="5">
        <f>VLOOKUP(F81,Usuarios!$E$2:$M$269,9,0)</f>
        <v>22186</v>
      </c>
      <c r="H81" s="6">
        <v>2000</v>
      </c>
      <c r="I81" t="str">
        <f t="shared" si="6"/>
        <v>('JULIAN', 1, 3,1,4078,0,'','','398719','398719','Monteria','22186'),</v>
      </c>
      <c r="J81" t="str">
        <f t="shared" si="7"/>
        <v>UPDATE Terceros SET IdUsuario =22186 WHERE Id =1545</v>
      </c>
      <c r="K81" t="str">
        <f t="shared" si="8"/>
        <v>UPDATE Terceros SET Celular =398719 WHERE Id =1545</v>
      </c>
      <c r="L81" t="str">
        <f t="shared" si="9"/>
        <v>UPDATE Usuarios SET Loguin =398719 WHERE Id =22186</v>
      </c>
      <c r="M81" t="str">
        <f t="shared" si="10"/>
        <v>UPDATE Usuarios SET Celular =398719 WHERE Id =22186</v>
      </c>
      <c r="O81">
        <f t="shared" si="11"/>
        <v>398719</v>
      </c>
    </row>
    <row r="82" spans="1:15" ht="15.75" x14ac:dyDescent="0.25">
      <c r="A82">
        <v>6</v>
      </c>
      <c r="B82" s="8">
        <v>80</v>
      </c>
      <c r="C82" s="8">
        <v>1546</v>
      </c>
      <c r="D82" s="5" t="s">
        <v>46</v>
      </c>
      <c r="E82" s="5">
        <v>398720</v>
      </c>
      <c r="F82" s="5">
        <v>4079</v>
      </c>
      <c r="G82" s="5">
        <f>VLOOKUP(F82,Usuarios!$E$2:$M$269,9,0)</f>
        <v>22187</v>
      </c>
      <c r="H82" s="6">
        <v>9000</v>
      </c>
      <c r="I82" t="str">
        <f t="shared" si="6"/>
        <v>('ANGELA', 1, 3,1,4079,0,'','','398720','398720','Monteria','22187'),</v>
      </c>
      <c r="J82" t="str">
        <f t="shared" si="7"/>
        <v>UPDATE Terceros SET IdUsuario =22187 WHERE Id =1546</v>
      </c>
      <c r="K82" t="str">
        <f t="shared" si="8"/>
        <v>UPDATE Terceros SET Celular =398720 WHERE Id =1546</v>
      </c>
      <c r="L82" t="str">
        <f t="shared" si="9"/>
        <v>UPDATE Usuarios SET Loguin =398720 WHERE Id =22187</v>
      </c>
      <c r="M82" t="str">
        <f t="shared" si="10"/>
        <v>UPDATE Usuarios SET Celular =398720 WHERE Id =22187</v>
      </c>
      <c r="O82">
        <f t="shared" si="11"/>
        <v>398720</v>
      </c>
    </row>
    <row r="83" spans="1:15" ht="15.75" x14ac:dyDescent="0.25">
      <c r="A83">
        <v>6</v>
      </c>
      <c r="B83" s="8">
        <v>81</v>
      </c>
      <c r="C83" s="8">
        <v>1547</v>
      </c>
      <c r="D83" s="5" t="s">
        <v>51</v>
      </c>
      <c r="E83" s="5">
        <v>398721</v>
      </c>
      <c r="F83" s="5">
        <v>4080</v>
      </c>
      <c r="G83" s="5">
        <f>VLOOKUP(F83,Usuarios!$E$2:$M$269,9,0)</f>
        <v>22188</v>
      </c>
      <c r="H83" s="6">
        <v>18000</v>
      </c>
      <c r="I83" t="str">
        <f t="shared" si="6"/>
        <v>('OVEIDA', 1, 3,1,4080,0,'','','398721','398721','Monteria','22188'),</v>
      </c>
      <c r="J83" t="str">
        <f t="shared" si="7"/>
        <v>UPDATE Terceros SET IdUsuario =22188 WHERE Id =1547</v>
      </c>
      <c r="K83" t="str">
        <f t="shared" si="8"/>
        <v>UPDATE Terceros SET Celular =398721 WHERE Id =1547</v>
      </c>
      <c r="L83" t="str">
        <f t="shared" si="9"/>
        <v>UPDATE Usuarios SET Loguin =398721 WHERE Id =22188</v>
      </c>
      <c r="M83" t="str">
        <f t="shared" si="10"/>
        <v>UPDATE Usuarios SET Celular =398721 WHERE Id =22188</v>
      </c>
      <c r="O83">
        <f t="shared" si="11"/>
        <v>398721</v>
      </c>
    </row>
    <row r="84" spans="1:15" ht="15.75" x14ac:dyDescent="0.25">
      <c r="A84">
        <v>6</v>
      </c>
      <c r="B84" s="8">
        <v>82</v>
      </c>
      <c r="C84" s="8">
        <v>1548</v>
      </c>
      <c r="D84" s="5" t="s">
        <v>28</v>
      </c>
      <c r="E84" s="5">
        <v>398722</v>
      </c>
      <c r="F84" s="5">
        <v>4081</v>
      </c>
      <c r="G84" s="5">
        <f>VLOOKUP(F84,Usuarios!$E$2:$M$269,9,0)</f>
        <v>22189</v>
      </c>
      <c r="H84" s="6">
        <v>5000</v>
      </c>
      <c r="I84" t="str">
        <f t="shared" si="6"/>
        <v>('JUAN', 1, 3,1,4081,0,'','','398722','398722','Monteria','22189'),</v>
      </c>
      <c r="J84" t="str">
        <f t="shared" si="7"/>
        <v>UPDATE Terceros SET IdUsuario =22189 WHERE Id =1548</v>
      </c>
      <c r="K84" t="str">
        <f t="shared" si="8"/>
        <v>UPDATE Terceros SET Celular =398722 WHERE Id =1548</v>
      </c>
      <c r="L84" t="str">
        <f t="shared" si="9"/>
        <v>UPDATE Usuarios SET Loguin =398722 WHERE Id =22189</v>
      </c>
      <c r="M84" t="str">
        <f t="shared" si="10"/>
        <v>UPDATE Usuarios SET Celular =398722 WHERE Id =22189</v>
      </c>
      <c r="O84">
        <f t="shared" si="11"/>
        <v>398722</v>
      </c>
    </row>
    <row r="85" spans="1:15" ht="15.75" x14ac:dyDescent="0.25">
      <c r="A85">
        <v>6</v>
      </c>
      <c r="B85" s="8">
        <v>83</v>
      </c>
      <c r="C85" s="8">
        <v>1549</v>
      </c>
      <c r="D85" s="5" t="s">
        <v>40</v>
      </c>
      <c r="E85" s="5">
        <v>398723</v>
      </c>
      <c r="F85" s="5">
        <v>4082</v>
      </c>
      <c r="G85" s="5">
        <f>VLOOKUP(F85,Usuarios!$E$2:$M$269,9,0)</f>
        <v>22190</v>
      </c>
      <c r="H85" s="6">
        <v>11000</v>
      </c>
      <c r="I85" t="str">
        <f t="shared" si="6"/>
        <v>('TERESA', 1, 3,1,4082,0,'','','398723','398723','Monteria','22190'),</v>
      </c>
      <c r="J85" t="str">
        <f t="shared" si="7"/>
        <v>UPDATE Terceros SET IdUsuario =22190 WHERE Id =1549</v>
      </c>
      <c r="K85" t="str">
        <f t="shared" si="8"/>
        <v>UPDATE Terceros SET Celular =398723 WHERE Id =1549</v>
      </c>
      <c r="L85" t="str">
        <f t="shared" si="9"/>
        <v>UPDATE Usuarios SET Loguin =398723 WHERE Id =22190</v>
      </c>
      <c r="M85" t="str">
        <f t="shared" si="10"/>
        <v>UPDATE Usuarios SET Celular =398723 WHERE Id =22190</v>
      </c>
      <c r="O85">
        <f t="shared" si="11"/>
        <v>398723</v>
      </c>
    </row>
    <row r="86" spans="1:15" ht="15.75" x14ac:dyDescent="0.25">
      <c r="A86">
        <v>6</v>
      </c>
      <c r="B86" s="8">
        <v>84</v>
      </c>
      <c r="C86" s="8">
        <v>1550</v>
      </c>
      <c r="D86" s="5" t="s">
        <v>24</v>
      </c>
      <c r="E86" s="5">
        <v>398724</v>
      </c>
      <c r="F86" s="5">
        <v>4083</v>
      </c>
      <c r="G86" s="5">
        <f>VLOOKUP(F86,Usuarios!$E$2:$M$269,9,0)</f>
        <v>22191</v>
      </c>
      <c r="H86" s="6">
        <v>7000</v>
      </c>
      <c r="I86" t="str">
        <f t="shared" si="6"/>
        <v>('LILIANA', 1, 3,1,4083,0,'','','398724','398724','Monteria','22191'),</v>
      </c>
      <c r="J86" t="str">
        <f t="shared" si="7"/>
        <v>UPDATE Terceros SET IdUsuario =22191 WHERE Id =1550</v>
      </c>
      <c r="K86" t="str">
        <f t="shared" si="8"/>
        <v>UPDATE Terceros SET Celular =398724 WHERE Id =1550</v>
      </c>
      <c r="L86" t="str">
        <f t="shared" si="9"/>
        <v>UPDATE Usuarios SET Loguin =398724 WHERE Id =22191</v>
      </c>
      <c r="M86" t="str">
        <f t="shared" si="10"/>
        <v>UPDATE Usuarios SET Celular =398724 WHERE Id =22191</v>
      </c>
      <c r="O86">
        <f t="shared" si="11"/>
        <v>398724</v>
      </c>
    </row>
    <row r="87" spans="1:15" ht="15.75" x14ac:dyDescent="0.25">
      <c r="A87">
        <v>6</v>
      </c>
      <c r="B87" s="8">
        <v>85</v>
      </c>
      <c r="C87" s="8">
        <v>1551</v>
      </c>
      <c r="D87" s="5" t="s">
        <v>107</v>
      </c>
      <c r="E87" s="5">
        <v>398725</v>
      </c>
      <c r="F87" s="5">
        <v>4084</v>
      </c>
      <c r="G87" s="5">
        <f>VLOOKUP(F87,Usuarios!$E$2:$M$269,9,0)</f>
        <v>22192</v>
      </c>
      <c r="H87" s="6">
        <v>10000</v>
      </c>
      <c r="I87" t="str">
        <f t="shared" si="6"/>
        <v>('INSOLINA', 1, 3,1,4084,0,'','','398725','398725','Monteria','22192'),</v>
      </c>
      <c r="J87" t="str">
        <f t="shared" si="7"/>
        <v>UPDATE Terceros SET IdUsuario =22192 WHERE Id =1551</v>
      </c>
      <c r="K87" t="str">
        <f t="shared" si="8"/>
        <v>UPDATE Terceros SET Celular =398725 WHERE Id =1551</v>
      </c>
      <c r="L87" t="str">
        <f t="shared" si="9"/>
        <v>UPDATE Usuarios SET Loguin =398725 WHERE Id =22192</v>
      </c>
      <c r="M87" t="str">
        <f t="shared" si="10"/>
        <v>UPDATE Usuarios SET Celular =398725 WHERE Id =22192</v>
      </c>
      <c r="O87">
        <f t="shared" si="11"/>
        <v>398725</v>
      </c>
    </row>
    <row r="88" spans="1:15" ht="15.75" x14ac:dyDescent="0.25">
      <c r="A88">
        <v>6</v>
      </c>
      <c r="B88" s="8">
        <v>86</v>
      </c>
      <c r="C88" s="8">
        <v>1552</v>
      </c>
      <c r="D88" s="5" t="s">
        <v>241</v>
      </c>
      <c r="E88" s="5">
        <v>398726</v>
      </c>
      <c r="F88" s="5">
        <v>4085</v>
      </c>
      <c r="G88" s="5">
        <f>VLOOKUP(F88,Usuarios!$E$2:$M$269,9,0)</f>
        <v>22193</v>
      </c>
      <c r="H88" s="6">
        <v>5000</v>
      </c>
      <c r="I88" t="str">
        <f t="shared" si="6"/>
        <v>('EYLEN VASQUEZ', 1, 3,1,4085,0,'','','398726','398726','Monteria','22193'),</v>
      </c>
      <c r="J88" t="str">
        <f t="shared" si="7"/>
        <v>UPDATE Terceros SET IdUsuario =22193 WHERE Id =1552</v>
      </c>
      <c r="K88" t="str">
        <f t="shared" si="8"/>
        <v>UPDATE Terceros SET Celular =398726 WHERE Id =1552</v>
      </c>
      <c r="L88" t="str">
        <f t="shared" si="9"/>
        <v>UPDATE Usuarios SET Loguin =398726 WHERE Id =22193</v>
      </c>
      <c r="M88" t="str">
        <f t="shared" si="10"/>
        <v>UPDATE Usuarios SET Celular =398726 WHERE Id =22193</v>
      </c>
      <c r="O88">
        <f t="shared" si="11"/>
        <v>398726</v>
      </c>
    </row>
    <row r="89" spans="1:15" ht="15.75" x14ac:dyDescent="0.25">
      <c r="A89">
        <v>6</v>
      </c>
      <c r="B89" s="8">
        <v>87</v>
      </c>
      <c r="C89" s="8">
        <v>1553</v>
      </c>
      <c r="D89" s="5" t="s">
        <v>108</v>
      </c>
      <c r="E89" s="5">
        <v>398727</v>
      </c>
      <c r="F89" s="5">
        <v>4086</v>
      </c>
      <c r="G89" s="5">
        <f>VLOOKUP(F89,Usuarios!$E$2:$M$269,9,0)</f>
        <v>22194</v>
      </c>
      <c r="H89" s="6">
        <v>12000</v>
      </c>
      <c r="I89" t="str">
        <f t="shared" si="6"/>
        <v>('ELSY', 1, 3,1,4086,0,'','','398727','398727','Monteria','22194'),</v>
      </c>
      <c r="J89" t="str">
        <f t="shared" si="7"/>
        <v>UPDATE Terceros SET IdUsuario =22194 WHERE Id =1553</v>
      </c>
      <c r="K89" t="str">
        <f t="shared" si="8"/>
        <v>UPDATE Terceros SET Celular =398727 WHERE Id =1553</v>
      </c>
      <c r="L89" t="str">
        <f t="shared" si="9"/>
        <v>UPDATE Usuarios SET Loguin =398727 WHERE Id =22194</v>
      </c>
      <c r="M89" t="str">
        <f t="shared" si="10"/>
        <v>UPDATE Usuarios SET Celular =398727 WHERE Id =22194</v>
      </c>
      <c r="O89">
        <f t="shared" si="11"/>
        <v>398727</v>
      </c>
    </row>
    <row r="90" spans="1:15" ht="15.75" x14ac:dyDescent="0.25">
      <c r="A90">
        <v>6</v>
      </c>
      <c r="B90" s="8">
        <v>88</v>
      </c>
      <c r="C90" s="8">
        <v>1554</v>
      </c>
      <c r="D90" s="5" t="s">
        <v>65</v>
      </c>
      <c r="E90" s="5">
        <v>398728</v>
      </c>
      <c r="F90" s="5">
        <v>4087</v>
      </c>
      <c r="G90" s="5">
        <f>VLOOKUP(F90,Usuarios!$E$2:$M$269,9,0)</f>
        <v>22195</v>
      </c>
      <c r="H90" s="6">
        <v>16000</v>
      </c>
      <c r="I90" t="str">
        <f t="shared" si="6"/>
        <v>('JOSE MIGUEL', 1, 3,1,4087,0,'','','398728','398728','Monteria','22195'),</v>
      </c>
      <c r="J90" t="str">
        <f t="shared" si="7"/>
        <v>UPDATE Terceros SET IdUsuario =22195 WHERE Id =1554</v>
      </c>
      <c r="K90" t="str">
        <f t="shared" si="8"/>
        <v>UPDATE Terceros SET Celular =398728 WHERE Id =1554</v>
      </c>
      <c r="L90" t="str">
        <f t="shared" si="9"/>
        <v>UPDATE Usuarios SET Loguin =398728 WHERE Id =22195</v>
      </c>
      <c r="M90" t="str">
        <f t="shared" si="10"/>
        <v>UPDATE Usuarios SET Celular =398728 WHERE Id =22195</v>
      </c>
      <c r="O90">
        <f t="shared" si="11"/>
        <v>398728</v>
      </c>
    </row>
    <row r="91" spans="1:15" ht="15.75" x14ac:dyDescent="0.25">
      <c r="A91">
        <v>6</v>
      </c>
      <c r="B91" s="8">
        <v>89</v>
      </c>
      <c r="C91" s="8">
        <v>1555</v>
      </c>
      <c r="D91" s="5" t="s">
        <v>27</v>
      </c>
      <c r="E91" s="5">
        <v>398729</v>
      </c>
      <c r="F91" s="5">
        <v>4088</v>
      </c>
      <c r="G91" s="5">
        <f>VLOOKUP(F91,Usuarios!$E$2:$M$269,9,0)</f>
        <v>22196</v>
      </c>
      <c r="H91" s="6">
        <v>1000</v>
      </c>
      <c r="I91" t="str">
        <f t="shared" si="6"/>
        <v>('CARMEN', 1, 3,1,4088,0,'','','398729','398729','Monteria','22196'),</v>
      </c>
      <c r="J91" t="str">
        <f t="shared" si="7"/>
        <v>UPDATE Terceros SET IdUsuario =22196 WHERE Id =1555</v>
      </c>
      <c r="K91" t="str">
        <f t="shared" si="8"/>
        <v>UPDATE Terceros SET Celular =398729 WHERE Id =1555</v>
      </c>
      <c r="L91" t="str">
        <f t="shared" si="9"/>
        <v>UPDATE Usuarios SET Loguin =398729 WHERE Id =22196</v>
      </c>
      <c r="M91" t="str">
        <f t="shared" si="10"/>
        <v>UPDATE Usuarios SET Celular =398729 WHERE Id =22196</v>
      </c>
      <c r="O91">
        <f t="shared" si="11"/>
        <v>398729</v>
      </c>
    </row>
    <row r="92" spans="1:15" ht="15.75" x14ac:dyDescent="0.25">
      <c r="A92">
        <v>6</v>
      </c>
      <c r="B92" s="8">
        <v>90</v>
      </c>
      <c r="C92" s="8">
        <v>1556</v>
      </c>
      <c r="D92" s="5" t="s">
        <v>242</v>
      </c>
      <c r="E92" s="5">
        <v>398730</v>
      </c>
      <c r="F92" s="5">
        <v>4089</v>
      </c>
      <c r="G92" s="5">
        <f>VLOOKUP(F92,Usuarios!$E$2:$M$269,9,0)</f>
        <v>22197</v>
      </c>
      <c r="H92" s="6">
        <v>5000</v>
      </c>
      <c r="I92" t="str">
        <f t="shared" si="6"/>
        <v>('MERLY VAQUERO', 1, 3,1,4089,0,'','','398730','398730','Monteria','22197'),</v>
      </c>
      <c r="J92" t="str">
        <f t="shared" si="7"/>
        <v>UPDATE Terceros SET IdUsuario =22197 WHERE Id =1556</v>
      </c>
      <c r="K92" t="str">
        <f t="shared" si="8"/>
        <v>UPDATE Terceros SET Celular =398730 WHERE Id =1556</v>
      </c>
      <c r="L92" t="str">
        <f t="shared" si="9"/>
        <v>UPDATE Usuarios SET Loguin =398730 WHERE Id =22197</v>
      </c>
      <c r="M92" t="str">
        <f t="shared" si="10"/>
        <v>UPDATE Usuarios SET Celular =398730 WHERE Id =22197</v>
      </c>
      <c r="O92">
        <f t="shared" si="11"/>
        <v>398730</v>
      </c>
    </row>
    <row r="93" spans="1:15" ht="15.75" x14ac:dyDescent="0.25">
      <c r="A93">
        <v>6</v>
      </c>
      <c r="B93" s="8">
        <v>91</v>
      </c>
      <c r="C93" s="8">
        <v>1557</v>
      </c>
      <c r="D93" s="5" t="s">
        <v>243</v>
      </c>
      <c r="E93" s="5">
        <v>398731</v>
      </c>
      <c r="F93" s="5">
        <v>4090</v>
      </c>
      <c r="G93" s="5">
        <f>VLOOKUP(F93,Usuarios!$E$2:$M$269,9,0)</f>
        <v>22198</v>
      </c>
      <c r="H93" s="6">
        <v>9000</v>
      </c>
      <c r="I93" t="str">
        <f t="shared" si="6"/>
        <v>('MALFI', 1, 3,1,4090,0,'','','398731','398731','Monteria','22198'),</v>
      </c>
      <c r="J93" t="str">
        <f t="shared" si="7"/>
        <v>UPDATE Terceros SET IdUsuario =22198 WHERE Id =1557</v>
      </c>
      <c r="K93" t="str">
        <f t="shared" si="8"/>
        <v>UPDATE Terceros SET Celular =398731 WHERE Id =1557</v>
      </c>
      <c r="L93" t="str">
        <f t="shared" si="9"/>
        <v>UPDATE Usuarios SET Loguin =398731 WHERE Id =22198</v>
      </c>
      <c r="M93" t="str">
        <f t="shared" si="10"/>
        <v>UPDATE Usuarios SET Celular =398731 WHERE Id =22198</v>
      </c>
      <c r="O93">
        <f t="shared" si="11"/>
        <v>398731</v>
      </c>
    </row>
    <row r="94" spans="1:15" ht="15.75" x14ac:dyDescent="0.25">
      <c r="A94">
        <v>6</v>
      </c>
      <c r="B94" s="8">
        <v>92</v>
      </c>
      <c r="C94" s="8">
        <v>1558</v>
      </c>
      <c r="D94" s="5" t="s">
        <v>109</v>
      </c>
      <c r="E94" s="5">
        <v>398732</v>
      </c>
      <c r="F94" s="5">
        <v>4091</v>
      </c>
      <c r="G94" s="5">
        <f>VLOOKUP(F94,Usuarios!$E$2:$M$269,9,0)</f>
        <v>22199</v>
      </c>
      <c r="H94" s="6">
        <v>3000</v>
      </c>
      <c r="I94" t="str">
        <f t="shared" si="6"/>
        <v>('OVERTO', 1, 3,1,4091,0,'','','398732','398732','Monteria','22199'),</v>
      </c>
      <c r="J94" t="str">
        <f t="shared" si="7"/>
        <v>UPDATE Terceros SET IdUsuario =22199 WHERE Id =1558</v>
      </c>
      <c r="K94" t="str">
        <f t="shared" si="8"/>
        <v>UPDATE Terceros SET Celular =398732 WHERE Id =1558</v>
      </c>
      <c r="L94" t="str">
        <f t="shared" si="9"/>
        <v>UPDATE Usuarios SET Loguin =398732 WHERE Id =22199</v>
      </c>
      <c r="M94" t="str">
        <f t="shared" si="10"/>
        <v>UPDATE Usuarios SET Celular =398732 WHERE Id =22199</v>
      </c>
      <c r="O94">
        <f t="shared" si="11"/>
        <v>398732</v>
      </c>
    </row>
    <row r="95" spans="1:15" ht="15.75" x14ac:dyDescent="0.25">
      <c r="A95">
        <v>6</v>
      </c>
      <c r="B95" s="8">
        <v>93</v>
      </c>
      <c r="C95" s="8">
        <v>1559</v>
      </c>
      <c r="D95" s="5" t="s">
        <v>66</v>
      </c>
      <c r="E95" s="5">
        <v>398733</v>
      </c>
      <c r="F95" s="5">
        <v>4092</v>
      </c>
      <c r="G95" s="5">
        <f>VLOOKUP(F95,Usuarios!$E$2:$M$269,9,0)</f>
        <v>22200</v>
      </c>
      <c r="H95" s="6">
        <v>12000</v>
      </c>
      <c r="I95" t="str">
        <f t="shared" si="6"/>
        <v>('BIATRIZ', 1, 3,1,4092,0,'','','398733','398733','Monteria','22200'),</v>
      </c>
      <c r="J95" t="str">
        <f t="shared" si="7"/>
        <v>UPDATE Terceros SET IdUsuario =22200 WHERE Id =1559</v>
      </c>
      <c r="K95" t="str">
        <f t="shared" si="8"/>
        <v>UPDATE Terceros SET Celular =398733 WHERE Id =1559</v>
      </c>
      <c r="L95" t="str">
        <f t="shared" si="9"/>
        <v>UPDATE Usuarios SET Loguin =398733 WHERE Id =22200</v>
      </c>
      <c r="M95" t="str">
        <f t="shared" si="10"/>
        <v>UPDATE Usuarios SET Celular =398733 WHERE Id =22200</v>
      </c>
      <c r="O95">
        <f t="shared" si="11"/>
        <v>398733</v>
      </c>
    </row>
    <row r="96" spans="1:15" ht="15.75" x14ac:dyDescent="0.25">
      <c r="A96">
        <v>6</v>
      </c>
      <c r="B96" s="8">
        <v>94</v>
      </c>
      <c r="C96" s="8">
        <v>1560</v>
      </c>
      <c r="D96" s="5" t="s">
        <v>45</v>
      </c>
      <c r="E96" s="5">
        <v>398734</v>
      </c>
      <c r="F96" s="5">
        <v>4093</v>
      </c>
      <c r="G96" s="5">
        <f>VLOOKUP(F96,Usuarios!$E$2:$M$269,9,0)</f>
        <v>22201</v>
      </c>
      <c r="H96" s="6">
        <v>0</v>
      </c>
      <c r="I96" t="str">
        <f t="shared" si="6"/>
        <v>('JHON', 1, 3,1,4093,0,'','','398734','398734','Monteria','22201'),</v>
      </c>
      <c r="J96" t="str">
        <f t="shared" si="7"/>
        <v>UPDATE Terceros SET IdUsuario =22201 WHERE Id =1560</v>
      </c>
      <c r="K96" t="str">
        <f t="shared" si="8"/>
        <v>UPDATE Terceros SET Celular =398734 WHERE Id =1560</v>
      </c>
      <c r="L96" t="str">
        <f t="shared" si="9"/>
        <v>UPDATE Usuarios SET Loguin =398734 WHERE Id =22201</v>
      </c>
      <c r="M96" t="str">
        <f t="shared" si="10"/>
        <v>UPDATE Usuarios SET Celular =398734 WHERE Id =22201</v>
      </c>
      <c r="O96">
        <f t="shared" si="11"/>
        <v>398734</v>
      </c>
    </row>
    <row r="97" spans="1:15" ht="15.75" x14ac:dyDescent="0.25">
      <c r="A97">
        <v>6</v>
      </c>
      <c r="B97" s="8">
        <v>95</v>
      </c>
      <c r="C97" s="8">
        <v>1561</v>
      </c>
      <c r="D97" s="5" t="s">
        <v>111</v>
      </c>
      <c r="E97" s="5">
        <v>398735</v>
      </c>
      <c r="F97" s="5">
        <v>4094</v>
      </c>
      <c r="G97" s="5">
        <f>VLOOKUP(F97,Usuarios!$E$2:$M$269,9,0)</f>
        <v>22202</v>
      </c>
      <c r="H97" s="6">
        <v>3000</v>
      </c>
      <c r="I97" t="str">
        <f t="shared" si="6"/>
        <v>('JEFFRY', 1, 3,1,4094,0,'','','398735','398735','Monteria','22202'),</v>
      </c>
      <c r="J97" t="str">
        <f t="shared" si="7"/>
        <v>UPDATE Terceros SET IdUsuario =22202 WHERE Id =1561</v>
      </c>
      <c r="K97" t="str">
        <f t="shared" si="8"/>
        <v>UPDATE Terceros SET Celular =398735 WHERE Id =1561</v>
      </c>
      <c r="L97" t="str">
        <f t="shared" si="9"/>
        <v>UPDATE Usuarios SET Loguin =398735 WHERE Id =22202</v>
      </c>
      <c r="M97" t="str">
        <f t="shared" si="10"/>
        <v>UPDATE Usuarios SET Celular =398735 WHERE Id =22202</v>
      </c>
      <c r="O97">
        <f t="shared" si="11"/>
        <v>398735</v>
      </c>
    </row>
    <row r="98" spans="1:15" ht="15.75" x14ac:dyDescent="0.25">
      <c r="A98">
        <v>6</v>
      </c>
      <c r="B98" s="8">
        <v>96</v>
      </c>
      <c r="C98" s="8">
        <v>1562</v>
      </c>
      <c r="D98" s="5" t="s">
        <v>16</v>
      </c>
      <c r="E98" s="5">
        <v>398736</v>
      </c>
      <c r="F98" s="5">
        <v>4095</v>
      </c>
      <c r="G98" s="5">
        <f>VLOOKUP(F98,Usuarios!$E$2:$M$269,9,0)</f>
        <v>22203</v>
      </c>
      <c r="H98" s="6">
        <v>6000</v>
      </c>
      <c r="I98" t="str">
        <f t="shared" si="6"/>
        <v>('DANIEL', 1, 3,1,4095,0,'','','398736','398736','Monteria','22203'),</v>
      </c>
      <c r="J98" t="str">
        <f t="shared" si="7"/>
        <v>UPDATE Terceros SET IdUsuario =22203 WHERE Id =1562</v>
      </c>
      <c r="K98" t="str">
        <f t="shared" si="8"/>
        <v>UPDATE Terceros SET Celular =398736 WHERE Id =1562</v>
      </c>
      <c r="L98" t="str">
        <f t="shared" si="9"/>
        <v>UPDATE Usuarios SET Loguin =398736 WHERE Id =22203</v>
      </c>
      <c r="M98" t="str">
        <f t="shared" si="10"/>
        <v>UPDATE Usuarios SET Celular =398736 WHERE Id =22203</v>
      </c>
      <c r="O98">
        <f t="shared" si="11"/>
        <v>398736</v>
      </c>
    </row>
    <row r="99" spans="1:15" ht="15.75" x14ac:dyDescent="0.25">
      <c r="A99">
        <v>6</v>
      </c>
      <c r="B99" s="8">
        <v>97</v>
      </c>
      <c r="C99" s="8">
        <v>1563</v>
      </c>
      <c r="D99" s="5" t="s">
        <v>244</v>
      </c>
      <c r="E99" s="5">
        <v>398737</v>
      </c>
      <c r="F99" s="5">
        <v>4096</v>
      </c>
      <c r="G99" s="5">
        <f>VLOOKUP(F99,Usuarios!$E$2:$M$269,9,0)</f>
        <v>22204</v>
      </c>
      <c r="H99" s="6">
        <v>3000</v>
      </c>
      <c r="I99" t="str">
        <f t="shared" si="6"/>
        <v>('BETTY GALINDO', 1, 3,1,4096,0,'','','398737','398737','Monteria','22204'),</v>
      </c>
      <c r="J99" t="str">
        <f t="shared" si="7"/>
        <v>UPDATE Terceros SET IdUsuario =22204 WHERE Id =1563</v>
      </c>
      <c r="K99" t="str">
        <f t="shared" si="8"/>
        <v>UPDATE Terceros SET Celular =398737 WHERE Id =1563</v>
      </c>
      <c r="L99" t="str">
        <f t="shared" si="9"/>
        <v>UPDATE Usuarios SET Loguin =398737 WHERE Id =22204</v>
      </c>
      <c r="M99" t="str">
        <f t="shared" si="10"/>
        <v>UPDATE Usuarios SET Celular =398737 WHERE Id =22204</v>
      </c>
      <c r="O99">
        <f t="shared" si="11"/>
        <v>398737</v>
      </c>
    </row>
    <row r="100" spans="1:15" ht="15.75" x14ac:dyDescent="0.25">
      <c r="A100">
        <v>6</v>
      </c>
      <c r="B100" s="8">
        <v>98</v>
      </c>
      <c r="C100" s="8">
        <v>1564</v>
      </c>
      <c r="D100" s="5" t="s">
        <v>112</v>
      </c>
      <c r="E100" s="5">
        <v>398738</v>
      </c>
      <c r="F100" s="5">
        <v>4097</v>
      </c>
      <c r="G100" s="5">
        <f>VLOOKUP(F100,Usuarios!$E$2:$M$269,9,0)</f>
        <v>22205</v>
      </c>
      <c r="H100" s="6">
        <v>10000</v>
      </c>
      <c r="I100" t="str">
        <f t="shared" si="6"/>
        <v>('DORLIDIS MORENO', 1, 3,1,4097,0,'','','398738','398738','Monteria','22205'),</v>
      </c>
      <c r="J100" t="str">
        <f t="shared" si="7"/>
        <v>UPDATE Terceros SET IdUsuario =22205 WHERE Id =1564</v>
      </c>
      <c r="K100" t="str">
        <f t="shared" si="8"/>
        <v>UPDATE Terceros SET Celular =398738 WHERE Id =1564</v>
      </c>
      <c r="L100" t="str">
        <f t="shared" si="9"/>
        <v>UPDATE Usuarios SET Loguin =398738 WHERE Id =22205</v>
      </c>
      <c r="M100" t="str">
        <f t="shared" si="10"/>
        <v>UPDATE Usuarios SET Celular =398738 WHERE Id =22205</v>
      </c>
      <c r="O100">
        <f t="shared" si="11"/>
        <v>398738</v>
      </c>
    </row>
    <row r="101" spans="1:15" ht="15.75" x14ac:dyDescent="0.25">
      <c r="A101">
        <v>6</v>
      </c>
      <c r="B101" s="8">
        <v>99</v>
      </c>
      <c r="C101" s="8">
        <v>1565</v>
      </c>
      <c r="D101" s="5" t="s">
        <v>113</v>
      </c>
      <c r="E101" s="5">
        <v>398739</v>
      </c>
      <c r="F101" s="5">
        <v>4098</v>
      </c>
      <c r="G101" s="5">
        <f>VLOOKUP(F101,Usuarios!$E$2:$M$269,9,0)</f>
        <v>22206</v>
      </c>
      <c r="H101" s="6">
        <v>6000</v>
      </c>
      <c r="I101" t="str">
        <f t="shared" si="6"/>
        <v>('NORMA', 1, 3,1,4098,0,'','','398739','398739','Monteria','22206'),</v>
      </c>
      <c r="J101" t="str">
        <f t="shared" si="7"/>
        <v>UPDATE Terceros SET IdUsuario =22206 WHERE Id =1565</v>
      </c>
      <c r="K101" t="str">
        <f t="shared" si="8"/>
        <v>UPDATE Terceros SET Celular =398739 WHERE Id =1565</v>
      </c>
      <c r="L101" t="str">
        <f t="shared" si="9"/>
        <v>UPDATE Usuarios SET Loguin =398739 WHERE Id =22206</v>
      </c>
      <c r="M101" t="str">
        <f t="shared" si="10"/>
        <v>UPDATE Usuarios SET Celular =398739 WHERE Id =22206</v>
      </c>
      <c r="O101">
        <f t="shared" si="11"/>
        <v>398739</v>
      </c>
    </row>
    <row r="102" spans="1:15" ht="15.75" x14ac:dyDescent="0.25">
      <c r="A102">
        <v>6</v>
      </c>
      <c r="B102" s="8">
        <v>100</v>
      </c>
      <c r="C102" s="8">
        <v>1566</v>
      </c>
      <c r="D102" s="5" t="s">
        <v>245</v>
      </c>
      <c r="E102" s="5">
        <v>398740</v>
      </c>
      <c r="F102" s="5">
        <v>4099</v>
      </c>
      <c r="G102" s="5">
        <f>VLOOKUP(F102,Usuarios!$E$2:$M$269,9,0)</f>
        <v>22207</v>
      </c>
      <c r="H102" s="6">
        <v>0</v>
      </c>
      <c r="I102" t="str">
        <f t="shared" si="6"/>
        <v>('ISRAEL', 1, 3,1,4099,0,'','','398740','398740','Monteria','22207'),</v>
      </c>
      <c r="J102" t="str">
        <f t="shared" si="7"/>
        <v>UPDATE Terceros SET IdUsuario =22207 WHERE Id =1566</v>
      </c>
      <c r="K102" t="str">
        <f t="shared" si="8"/>
        <v>UPDATE Terceros SET Celular =398740 WHERE Id =1566</v>
      </c>
      <c r="L102" t="str">
        <f t="shared" si="9"/>
        <v>UPDATE Usuarios SET Loguin =398740 WHERE Id =22207</v>
      </c>
      <c r="M102" t="str">
        <f t="shared" si="10"/>
        <v>UPDATE Usuarios SET Celular =398740 WHERE Id =22207</v>
      </c>
      <c r="O102">
        <f t="shared" si="11"/>
        <v>398740</v>
      </c>
    </row>
    <row r="103" spans="1:15" ht="15.75" x14ac:dyDescent="0.25">
      <c r="A103">
        <v>6</v>
      </c>
      <c r="B103" s="8">
        <v>101</v>
      </c>
      <c r="C103" s="8">
        <v>1567</v>
      </c>
      <c r="D103" s="5" t="s">
        <v>246</v>
      </c>
      <c r="E103" s="5">
        <v>398741</v>
      </c>
      <c r="F103" s="5">
        <v>4100</v>
      </c>
      <c r="G103" s="5">
        <f>VLOOKUP(F103,Usuarios!$E$2:$M$269,9,0)</f>
        <v>22208</v>
      </c>
      <c r="H103" s="6">
        <v>14000</v>
      </c>
      <c r="I103" t="str">
        <f t="shared" si="6"/>
        <v>('ELVIRA', 1, 3,1,4100,0,'','','398741','398741','Monteria','22208'),</v>
      </c>
      <c r="J103" t="str">
        <f t="shared" si="7"/>
        <v>UPDATE Terceros SET IdUsuario =22208 WHERE Id =1567</v>
      </c>
      <c r="K103" t="str">
        <f t="shared" si="8"/>
        <v>UPDATE Terceros SET Celular =398741 WHERE Id =1567</v>
      </c>
      <c r="L103" t="str">
        <f t="shared" si="9"/>
        <v>UPDATE Usuarios SET Loguin =398741 WHERE Id =22208</v>
      </c>
      <c r="M103" t="str">
        <f t="shared" si="10"/>
        <v>UPDATE Usuarios SET Celular =398741 WHERE Id =22208</v>
      </c>
      <c r="O103">
        <f t="shared" si="11"/>
        <v>398741</v>
      </c>
    </row>
    <row r="104" spans="1:15" ht="15.75" x14ac:dyDescent="0.25">
      <c r="A104">
        <v>6</v>
      </c>
      <c r="B104" s="8">
        <v>102</v>
      </c>
      <c r="C104" s="8">
        <v>1568</v>
      </c>
      <c r="D104" s="5" t="s">
        <v>101</v>
      </c>
      <c r="E104" s="5">
        <v>398742</v>
      </c>
      <c r="F104" s="5">
        <v>4101</v>
      </c>
      <c r="G104" s="5">
        <f>VLOOKUP(F104,Usuarios!$E$2:$M$269,9,0)</f>
        <v>22209</v>
      </c>
      <c r="H104" s="6">
        <v>10000</v>
      </c>
      <c r="I104" t="str">
        <f t="shared" si="6"/>
        <v>('KELLY ', 1, 3,1,4101,0,'','','398742','398742','Monteria','22209'),</v>
      </c>
      <c r="J104" t="str">
        <f t="shared" si="7"/>
        <v>UPDATE Terceros SET IdUsuario =22209 WHERE Id =1568</v>
      </c>
      <c r="K104" t="str">
        <f t="shared" si="8"/>
        <v>UPDATE Terceros SET Celular =398742 WHERE Id =1568</v>
      </c>
      <c r="L104" t="str">
        <f t="shared" si="9"/>
        <v>UPDATE Usuarios SET Loguin =398742 WHERE Id =22209</v>
      </c>
      <c r="M104" t="str">
        <f t="shared" si="10"/>
        <v>UPDATE Usuarios SET Celular =398742 WHERE Id =22209</v>
      </c>
      <c r="O104">
        <f t="shared" si="11"/>
        <v>398742</v>
      </c>
    </row>
    <row r="105" spans="1:15" ht="15.75" x14ac:dyDescent="0.25">
      <c r="A105">
        <v>6</v>
      </c>
      <c r="B105" s="8">
        <v>103</v>
      </c>
      <c r="C105" s="8">
        <v>1569</v>
      </c>
      <c r="D105" s="5" t="s">
        <v>114</v>
      </c>
      <c r="E105" s="5">
        <v>398743</v>
      </c>
      <c r="F105" s="5">
        <v>4102</v>
      </c>
      <c r="G105" s="5">
        <f>VLOOKUP(F105,Usuarios!$E$2:$M$269,9,0)</f>
        <v>22210</v>
      </c>
      <c r="H105" s="6">
        <v>2000</v>
      </c>
      <c r="I105" t="str">
        <f t="shared" si="6"/>
        <v>('FRANCESA', 1, 3,1,4102,0,'','','398743','398743','Monteria','22210'),</v>
      </c>
      <c r="J105" t="str">
        <f t="shared" si="7"/>
        <v>UPDATE Terceros SET IdUsuario =22210 WHERE Id =1569</v>
      </c>
      <c r="K105" t="str">
        <f t="shared" si="8"/>
        <v>UPDATE Terceros SET Celular =398743 WHERE Id =1569</v>
      </c>
      <c r="L105" t="str">
        <f t="shared" si="9"/>
        <v>UPDATE Usuarios SET Loguin =398743 WHERE Id =22210</v>
      </c>
      <c r="M105" t="str">
        <f t="shared" si="10"/>
        <v>UPDATE Usuarios SET Celular =398743 WHERE Id =22210</v>
      </c>
      <c r="O105">
        <f t="shared" si="11"/>
        <v>398743</v>
      </c>
    </row>
    <row r="106" spans="1:15" ht="15.75" x14ac:dyDescent="0.25">
      <c r="A106">
        <v>6</v>
      </c>
      <c r="B106" s="8">
        <v>104</v>
      </c>
      <c r="C106" s="8">
        <v>1570</v>
      </c>
      <c r="D106" s="5" t="s">
        <v>115</v>
      </c>
      <c r="E106" s="5">
        <v>398744</v>
      </c>
      <c r="F106" s="5">
        <v>4103</v>
      </c>
      <c r="G106" s="5">
        <f>VLOOKUP(F106,Usuarios!$E$2:$M$269,9,0)</f>
        <v>22211</v>
      </c>
      <c r="H106" s="6">
        <v>14000</v>
      </c>
      <c r="I106" t="str">
        <f t="shared" si="6"/>
        <v>('LEONARDO', 1, 3,1,4103,0,'','','398744','398744','Monteria','22211'),</v>
      </c>
      <c r="J106" t="str">
        <f t="shared" si="7"/>
        <v>UPDATE Terceros SET IdUsuario =22211 WHERE Id =1570</v>
      </c>
      <c r="K106" t="str">
        <f t="shared" si="8"/>
        <v>UPDATE Terceros SET Celular =398744 WHERE Id =1570</v>
      </c>
      <c r="L106" t="str">
        <f t="shared" si="9"/>
        <v>UPDATE Usuarios SET Loguin =398744 WHERE Id =22211</v>
      </c>
      <c r="M106" t="str">
        <f t="shared" si="10"/>
        <v>UPDATE Usuarios SET Celular =398744 WHERE Id =22211</v>
      </c>
      <c r="O106">
        <f t="shared" si="11"/>
        <v>398744</v>
      </c>
    </row>
    <row r="107" spans="1:15" ht="15.75" x14ac:dyDescent="0.25">
      <c r="A107">
        <v>6</v>
      </c>
      <c r="B107" s="8">
        <v>105</v>
      </c>
      <c r="C107" s="8">
        <v>1571</v>
      </c>
      <c r="D107" s="5" t="s">
        <v>31</v>
      </c>
      <c r="E107" s="5">
        <v>398745</v>
      </c>
      <c r="F107" s="5">
        <v>4104</v>
      </c>
      <c r="G107" s="5">
        <f>VLOOKUP(F107,Usuarios!$E$2:$M$269,9,0)</f>
        <v>22212</v>
      </c>
      <c r="H107" s="6">
        <v>6000</v>
      </c>
      <c r="I107" t="str">
        <f t="shared" si="6"/>
        <v>('JOSEFA', 1, 3,1,4104,0,'','','398745','398745','Monteria','22212'),</v>
      </c>
      <c r="J107" t="str">
        <f t="shared" si="7"/>
        <v>UPDATE Terceros SET IdUsuario =22212 WHERE Id =1571</v>
      </c>
      <c r="K107" t="str">
        <f t="shared" si="8"/>
        <v>UPDATE Terceros SET Celular =398745 WHERE Id =1571</v>
      </c>
      <c r="L107" t="str">
        <f t="shared" si="9"/>
        <v>UPDATE Usuarios SET Loguin =398745 WHERE Id =22212</v>
      </c>
      <c r="M107" t="str">
        <f t="shared" si="10"/>
        <v>UPDATE Usuarios SET Celular =398745 WHERE Id =22212</v>
      </c>
      <c r="O107">
        <f t="shared" si="11"/>
        <v>398745</v>
      </c>
    </row>
    <row r="108" spans="1:15" ht="15.75" x14ac:dyDescent="0.25">
      <c r="A108">
        <v>6</v>
      </c>
      <c r="B108" s="8">
        <v>106</v>
      </c>
      <c r="C108" s="8">
        <v>1572</v>
      </c>
      <c r="D108" s="5" t="s">
        <v>247</v>
      </c>
      <c r="E108" s="5">
        <v>398746</v>
      </c>
      <c r="F108" s="5">
        <v>4105</v>
      </c>
      <c r="G108" s="5">
        <f>VLOOKUP(F108,Usuarios!$E$2:$M$269,9,0)</f>
        <v>22213</v>
      </c>
      <c r="H108" s="6">
        <v>11000</v>
      </c>
      <c r="I108" t="str">
        <f t="shared" si="6"/>
        <v>('ROBERTH', 1, 3,1,4105,0,'','','398746','398746','Monteria','22213'),</v>
      </c>
      <c r="J108" t="str">
        <f t="shared" si="7"/>
        <v>UPDATE Terceros SET IdUsuario =22213 WHERE Id =1572</v>
      </c>
      <c r="K108" t="str">
        <f t="shared" si="8"/>
        <v>UPDATE Terceros SET Celular =398746 WHERE Id =1572</v>
      </c>
      <c r="L108" t="str">
        <f t="shared" si="9"/>
        <v>UPDATE Usuarios SET Loguin =398746 WHERE Id =22213</v>
      </c>
      <c r="M108" t="str">
        <f t="shared" si="10"/>
        <v>UPDATE Usuarios SET Celular =398746 WHERE Id =22213</v>
      </c>
      <c r="O108">
        <f t="shared" si="11"/>
        <v>398746</v>
      </c>
    </row>
    <row r="109" spans="1:15" ht="15.75" x14ac:dyDescent="0.25">
      <c r="A109">
        <v>6</v>
      </c>
      <c r="B109" s="8">
        <v>107</v>
      </c>
      <c r="C109" s="8">
        <v>1573</v>
      </c>
      <c r="D109" s="5" t="s">
        <v>116</v>
      </c>
      <c r="E109" s="5">
        <v>398747</v>
      </c>
      <c r="F109" s="5">
        <v>4106</v>
      </c>
      <c r="G109" s="5">
        <f>VLOOKUP(F109,Usuarios!$E$2:$M$269,9,0)</f>
        <v>22214</v>
      </c>
      <c r="H109" s="6">
        <v>5000</v>
      </c>
      <c r="I109" t="str">
        <f t="shared" si="6"/>
        <v>('MARCOS', 1, 3,1,4106,0,'','','398747','398747','Monteria','22214'),</v>
      </c>
      <c r="J109" t="str">
        <f t="shared" si="7"/>
        <v>UPDATE Terceros SET IdUsuario =22214 WHERE Id =1573</v>
      </c>
      <c r="K109" t="str">
        <f t="shared" si="8"/>
        <v>UPDATE Terceros SET Celular =398747 WHERE Id =1573</v>
      </c>
      <c r="L109" t="str">
        <f t="shared" si="9"/>
        <v>UPDATE Usuarios SET Loguin =398747 WHERE Id =22214</v>
      </c>
      <c r="M109" t="str">
        <f t="shared" si="10"/>
        <v>UPDATE Usuarios SET Celular =398747 WHERE Id =22214</v>
      </c>
      <c r="O109">
        <f t="shared" si="11"/>
        <v>398747</v>
      </c>
    </row>
    <row r="110" spans="1:15" ht="15.75" x14ac:dyDescent="0.25">
      <c r="A110">
        <v>6</v>
      </c>
      <c r="B110" s="8">
        <v>108</v>
      </c>
      <c r="C110" s="8">
        <v>1574</v>
      </c>
      <c r="D110" s="5" t="s">
        <v>117</v>
      </c>
      <c r="E110" s="5">
        <v>398748</v>
      </c>
      <c r="F110" s="5">
        <v>4107</v>
      </c>
      <c r="G110" s="5">
        <f>VLOOKUP(F110,Usuarios!$E$2:$M$269,9,0)</f>
        <v>22215</v>
      </c>
      <c r="H110" s="6">
        <v>0</v>
      </c>
      <c r="I110" t="str">
        <f t="shared" si="6"/>
        <v>('MILADIS MARTINEZ', 1, 3,1,4107,0,'','','398748','398748','Monteria','22215'),</v>
      </c>
      <c r="J110" t="str">
        <f t="shared" si="7"/>
        <v>UPDATE Terceros SET IdUsuario =22215 WHERE Id =1574</v>
      </c>
      <c r="K110" t="str">
        <f t="shared" si="8"/>
        <v>UPDATE Terceros SET Celular =398748 WHERE Id =1574</v>
      </c>
      <c r="L110" t="str">
        <f t="shared" si="9"/>
        <v>UPDATE Usuarios SET Loguin =398748 WHERE Id =22215</v>
      </c>
      <c r="M110" t="str">
        <f t="shared" si="10"/>
        <v>UPDATE Usuarios SET Celular =398748 WHERE Id =22215</v>
      </c>
      <c r="O110">
        <f t="shared" si="11"/>
        <v>398748</v>
      </c>
    </row>
    <row r="111" spans="1:15" ht="15.75" x14ac:dyDescent="0.25">
      <c r="A111">
        <v>6</v>
      </c>
      <c r="B111" s="8">
        <v>109</v>
      </c>
      <c r="C111" s="8">
        <v>1575</v>
      </c>
      <c r="D111" s="5" t="s">
        <v>118</v>
      </c>
      <c r="E111" s="5">
        <v>398749</v>
      </c>
      <c r="F111" s="5">
        <v>4108</v>
      </c>
      <c r="G111" s="5">
        <f>VLOOKUP(F111,Usuarios!$E$2:$M$269,9,0)</f>
        <v>22216</v>
      </c>
      <c r="H111" s="6">
        <v>4000</v>
      </c>
      <c r="I111" t="str">
        <f t="shared" si="6"/>
        <v>('LAURA ALCALAR', 1, 3,1,4108,0,'','','398749','398749','Monteria','22216'),</v>
      </c>
      <c r="J111" t="str">
        <f t="shared" si="7"/>
        <v>UPDATE Terceros SET IdUsuario =22216 WHERE Id =1575</v>
      </c>
      <c r="K111" t="str">
        <f t="shared" si="8"/>
        <v>UPDATE Terceros SET Celular =398749 WHERE Id =1575</v>
      </c>
      <c r="L111" t="str">
        <f t="shared" si="9"/>
        <v>UPDATE Usuarios SET Loguin =398749 WHERE Id =22216</v>
      </c>
      <c r="M111" t="str">
        <f t="shared" si="10"/>
        <v>UPDATE Usuarios SET Celular =398749 WHERE Id =22216</v>
      </c>
      <c r="O111">
        <f t="shared" si="11"/>
        <v>398749</v>
      </c>
    </row>
    <row r="112" spans="1:15" ht="15.75" x14ac:dyDescent="0.25">
      <c r="A112">
        <v>6</v>
      </c>
      <c r="B112" s="8">
        <v>110</v>
      </c>
      <c r="C112" s="8">
        <v>1576</v>
      </c>
      <c r="D112" s="5" t="s">
        <v>11</v>
      </c>
      <c r="E112" s="5">
        <v>398750</v>
      </c>
      <c r="F112" s="5">
        <v>4109</v>
      </c>
      <c r="G112" s="5">
        <f>VLOOKUP(F112,Usuarios!$E$2:$M$269,9,0)</f>
        <v>22217</v>
      </c>
      <c r="H112" s="6">
        <v>10000</v>
      </c>
      <c r="I112" t="str">
        <f t="shared" si="6"/>
        <v>('YUDIS', 1, 3,1,4109,0,'','','398750','398750','Monteria','22217'),</v>
      </c>
      <c r="J112" t="str">
        <f t="shared" si="7"/>
        <v>UPDATE Terceros SET IdUsuario =22217 WHERE Id =1576</v>
      </c>
      <c r="K112" t="str">
        <f t="shared" si="8"/>
        <v>UPDATE Terceros SET Celular =398750 WHERE Id =1576</v>
      </c>
      <c r="L112" t="str">
        <f t="shared" si="9"/>
        <v>UPDATE Usuarios SET Loguin =398750 WHERE Id =22217</v>
      </c>
      <c r="M112" t="str">
        <f t="shared" si="10"/>
        <v>UPDATE Usuarios SET Celular =398750 WHERE Id =22217</v>
      </c>
      <c r="O112">
        <f t="shared" si="11"/>
        <v>398750</v>
      </c>
    </row>
    <row r="113" spans="1:15" ht="15.75" x14ac:dyDescent="0.25">
      <c r="A113">
        <v>6</v>
      </c>
      <c r="B113" s="8">
        <v>111</v>
      </c>
      <c r="C113" s="8">
        <v>1577</v>
      </c>
      <c r="D113" s="5" t="s">
        <v>119</v>
      </c>
      <c r="E113" s="5">
        <v>398751</v>
      </c>
      <c r="F113" s="5">
        <v>4110</v>
      </c>
      <c r="G113" s="5">
        <f>VLOOKUP(F113,Usuarios!$E$2:$M$269,9,0)</f>
        <v>22218</v>
      </c>
      <c r="H113" s="6">
        <v>0</v>
      </c>
      <c r="I113" t="str">
        <f t="shared" si="6"/>
        <v>('MARIA LUNA', 1, 3,1,4110,0,'','','398751','398751','Monteria','22218'),</v>
      </c>
      <c r="J113" t="str">
        <f t="shared" si="7"/>
        <v>UPDATE Terceros SET IdUsuario =22218 WHERE Id =1577</v>
      </c>
      <c r="K113" t="str">
        <f t="shared" si="8"/>
        <v>UPDATE Terceros SET Celular =398751 WHERE Id =1577</v>
      </c>
      <c r="L113" t="str">
        <f t="shared" si="9"/>
        <v>UPDATE Usuarios SET Loguin =398751 WHERE Id =22218</v>
      </c>
      <c r="M113" t="str">
        <f t="shared" si="10"/>
        <v>UPDATE Usuarios SET Celular =398751 WHERE Id =22218</v>
      </c>
      <c r="O113">
        <f t="shared" si="11"/>
        <v>398751</v>
      </c>
    </row>
    <row r="114" spans="1:15" ht="15.75" x14ac:dyDescent="0.25">
      <c r="A114">
        <v>6</v>
      </c>
      <c r="B114" s="8">
        <v>112</v>
      </c>
      <c r="C114" s="8">
        <v>1578</v>
      </c>
      <c r="D114" s="5" t="s">
        <v>120</v>
      </c>
      <c r="E114" s="5">
        <v>398752</v>
      </c>
      <c r="F114" s="5">
        <v>4111</v>
      </c>
      <c r="G114" s="5">
        <f>VLOOKUP(F114,Usuarios!$E$2:$M$269,9,0)</f>
        <v>22219</v>
      </c>
      <c r="H114" s="6">
        <v>40000</v>
      </c>
      <c r="I114" t="str">
        <f t="shared" si="6"/>
        <v>('EDWIN', 1, 3,1,4111,0,'','','398752','398752','Monteria','22219'),</v>
      </c>
      <c r="J114" t="str">
        <f t="shared" si="7"/>
        <v>UPDATE Terceros SET IdUsuario =22219 WHERE Id =1578</v>
      </c>
      <c r="K114" t="str">
        <f t="shared" si="8"/>
        <v>UPDATE Terceros SET Celular =398752 WHERE Id =1578</v>
      </c>
      <c r="L114" t="str">
        <f t="shared" si="9"/>
        <v>UPDATE Usuarios SET Loguin =398752 WHERE Id =22219</v>
      </c>
      <c r="M114" t="str">
        <f t="shared" si="10"/>
        <v>UPDATE Usuarios SET Celular =398752 WHERE Id =22219</v>
      </c>
      <c r="O114">
        <f t="shared" si="11"/>
        <v>398752</v>
      </c>
    </row>
    <row r="115" spans="1:15" ht="15.75" x14ac:dyDescent="0.25">
      <c r="A115">
        <v>6</v>
      </c>
      <c r="B115" s="8">
        <v>113</v>
      </c>
      <c r="C115" s="8">
        <v>1579</v>
      </c>
      <c r="D115" s="5" t="s">
        <v>42</v>
      </c>
      <c r="E115" s="5">
        <v>398753</v>
      </c>
      <c r="F115" s="5">
        <v>4112</v>
      </c>
      <c r="G115" s="5">
        <f>VLOOKUP(F115,Usuarios!$E$2:$M$269,9,0)</f>
        <v>22220</v>
      </c>
      <c r="H115" s="6">
        <v>5000</v>
      </c>
      <c r="I115" t="str">
        <f t="shared" si="6"/>
        <v>('JORGE ', 1, 3,1,4112,0,'','','398753','398753','Monteria','22220'),</v>
      </c>
      <c r="J115" t="str">
        <f t="shared" si="7"/>
        <v>UPDATE Terceros SET IdUsuario =22220 WHERE Id =1579</v>
      </c>
      <c r="K115" t="str">
        <f t="shared" si="8"/>
        <v>UPDATE Terceros SET Celular =398753 WHERE Id =1579</v>
      </c>
      <c r="L115" t="str">
        <f t="shared" si="9"/>
        <v>UPDATE Usuarios SET Loguin =398753 WHERE Id =22220</v>
      </c>
      <c r="M115" t="str">
        <f t="shared" si="10"/>
        <v>UPDATE Usuarios SET Celular =398753 WHERE Id =22220</v>
      </c>
      <c r="O115">
        <f t="shared" si="11"/>
        <v>398753</v>
      </c>
    </row>
    <row r="116" spans="1:15" ht="15.75" x14ac:dyDescent="0.25">
      <c r="A116">
        <v>6</v>
      </c>
      <c r="B116" s="8">
        <v>114</v>
      </c>
      <c r="C116" s="8">
        <v>1580</v>
      </c>
      <c r="D116" s="5" t="s">
        <v>121</v>
      </c>
      <c r="E116" s="5">
        <v>398754</v>
      </c>
      <c r="F116" s="5">
        <v>4113</v>
      </c>
      <c r="G116" s="5">
        <f>VLOOKUP(F116,Usuarios!$E$2:$M$269,9,0)</f>
        <v>22221</v>
      </c>
      <c r="H116" s="6">
        <v>24000</v>
      </c>
      <c r="I116" t="str">
        <f t="shared" si="6"/>
        <v>('GLORIA', 1, 3,1,4113,0,'','','398754','398754','Monteria','22221'),</v>
      </c>
      <c r="J116" t="str">
        <f t="shared" si="7"/>
        <v>UPDATE Terceros SET IdUsuario =22221 WHERE Id =1580</v>
      </c>
      <c r="K116" t="str">
        <f t="shared" si="8"/>
        <v>UPDATE Terceros SET Celular =398754 WHERE Id =1580</v>
      </c>
      <c r="L116" t="str">
        <f t="shared" si="9"/>
        <v>UPDATE Usuarios SET Loguin =398754 WHERE Id =22221</v>
      </c>
      <c r="M116" t="str">
        <f t="shared" si="10"/>
        <v>UPDATE Usuarios SET Celular =398754 WHERE Id =22221</v>
      </c>
      <c r="O116">
        <f t="shared" si="11"/>
        <v>398754</v>
      </c>
    </row>
    <row r="117" spans="1:15" ht="15.75" x14ac:dyDescent="0.25">
      <c r="A117">
        <v>6</v>
      </c>
      <c r="B117" s="8">
        <v>115</v>
      </c>
      <c r="C117" s="8">
        <v>1581</v>
      </c>
      <c r="D117" s="5" t="s">
        <v>113</v>
      </c>
      <c r="E117" s="5">
        <v>398755</v>
      </c>
      <c r="F117" s="5">
        <v>4114</v>
      </c>
      <c r="G117" s="5">
        <f>VLOOKUP(F117,Usuarios!$E$2:$M$269,9,0)</f>
        <v>22222</v>
      </c>
      <c r="H117" s="6">
        <v>5000</v>
      </c>
      <c r="I117" t="str">
        <f t="shared" si="6"/>
        <v>('NORMA', 1, 3,1,4114,0,'','','398755','398755','Monteria','22222'),</v>
      </c>
      <c r="J117" t="str">
        <f t="shared" si="7"/>
        <v>UPDATE Terceros SET IdUsuario =22222 WHERE Id =1581</v>
      </c>
      <c r="K117" t="str">
        <f t="shared" si="8"/>
        <v>UPDATE Terceros SET Celular =398755 WHERE Id =1581</v>
      </c>
      <c r="L117" t="str">
        <f t="shared" si="9"/>
        <v>UPDATE Usuarios SET Loguin =398755 WHERE Id =22222</v>
      </c>
      <c r="M117" t="str">
        <f t="shared" si="10"/>
        <v>UPDATE Usuarios SET Celular =398755 WHERE Id =22222</v>
      </c>
      <c r="O117">
        <f t="shared" si="11"/>
        <v>398755</v>
      </c>
    </row>
    <row r="118" spans="1:15" ht="15.75" x14ac:dyDescent="0.25">
      <c r="A118">
        <v>6</v>
      </c>
      <c r="B118" s="8">
        <v>116</v>
      </c>
      <c r="C118" s="8">
        <v>1582</v>
      </c>
      <c r="D118" s="5" t="s">
        <v>160</v>
      </c>
      <c r="E118" s="5">
        <v>398756</v>
      </c>
      <c r="F118" s="5">
        <v>4115</v>
      </c>
      <c r="G118" s="5">
        <f>VLOOKUP(F118,Usuarios!$E$2:$M$269,9,0)</f>
        <v>22223</v>
      </c>
      <c r="H118" s="6">
        <v>11000</v>
      </c>
      <c r="I118" t="str">
        <f t="shared" si="6"/>
        <v>('CAMILA RIVERA', 1, 3,1,4115,0,'','','398756','398756','Monteria','22223'),</v>
      </c>
      <c r="J118" t="str">
        <f t="shared" si="7"/>
        <v>UPDATE Terceros SET IdUsuario =22223 WHERE Id =1582</v>
      </c>
      <c r="K118" t="str">
        <f t="shared" si="8"/>
        <v>UPDATE Terceros SET Celular =398756 WHERE Id =1582</v>
      </c>
      <c r="L118" t="str">
        <f t="shared" si="9"/>
        <v>UPDATE Usuarios SET Loguin =398756 WHERE Id =22223</v>
      </c>
      <c r="M118" t="str">
        <f t="shared" si="10"/>
        <v>UPDATE Usuarios SET Celular =398756 WHERE Id =22223</v>
      </c>
      <c r="O118">
        <f t="shared" si="11"/>
        <v>398756</v>
      </c>
    </row>
    <row r="119" spans="1:15" ht="15.75" x14ac:dyDescent="0.25">
      <c r="A119">
        <v>6</v>
      </c>
      <c r="B119" s="8">
        <v>117</v>
      </c>
      <c r="C119" s="8">
        <v>1583</v>
      </c>
      <c r="D119" s="5" t="s">
        <v>248</v>
      </c>
      <c r="E119" s="5">
        <v>398757</v>
      </c>
      <c r="F119" s="5">
        <v>4116</v>
      </c>
      <c r="G119" s="5">
        <f>VLOOKUP(F119,Usuarios!$E$2:$M$269,9,0)</f>
        <v>22224</v>
      </c>
      <c r="H119" s="6">
        <v>22000</v>
      </c>
      <c r="I119" t="str">
        <f t="shared" si="6"/>
        <v>('NIRA AVILA', 1, 3,1,4116,0,'','','398757','398757','Monteria','22224'),</v>
      </c>
      <c r="J119" t="str">
        <f t="shared" si="7"/>
        <v>UPDATE Terceros SET IdUsuario =22224 WHERE Id =1583</v>
      </c>
      <c r="K119" t="str">
        <f t="shared" si="8"/>
        <v>UPDATE Terceros SET Celular =398757 WHERE Id =1583</v>
      </c>
      <c r="L119" t="str">
        <f t="shared" si="9"/>
        <v>UPDATE Usuarios SET Loguin =398757 WHERE Id =22224</v>
      </c>
      <c r="M119" t="str">
        <f t="shared" si="10"/>
        <v>UPDATE Usuarios SET Celular =398757 WHERE Id =22224</v>
      </c>
      <c r="O119">
        <f t="shared" si="11"/>
        <v>398757</v>
      </c>
    </row>
    <row r="120" spans="1:15" ht="15.75" x14ac:dyDescent="0.25">
      <c r="A120">
        <v>6</v>
      </c>
      <c r="B120" s="8">
        <v>118</v>
      </c>
      <c r="C120" s="8">
        <v>1584</v>
      </c>
      <c r="D120" s="5" t="s">
        <v>69</v>
      </c>
      <c r="E120" s="5">
        <v>398758</v>
      </c>
      <c r="F120" s="5">
        <v>4117</v>
      </c>
      <c r="G120" s="5">
        <f>VLOOKUP(F120,Usuarios!$E$2:$M$269,9,0)</f>
        <v>22225</v>
      </c>
      <c r="H120" s="6">
        <v>7000</v>
      </c>
      <c r="I120" t="str">
        <f t="shared" si="6"/>
        <v>('SILVIA', 1, 3,1,4117,0,'','','398758','398758','Monteria','22225'),</v>
      </c>
      <c r="J120" t="str">
        <f t="shared" si="7"/>
        <v>UPDATE Terceros SET IdUsuario =22225 WHERE Id =1584</v>
      </c>
      <c r="K120" t="str">
        <f t="shared" si="8"/>
        <v>UPDATE Terceros SET Celular =398758 WHERE Id =1584</v>
      </c>
      <c r="L120" t="str">
        <f t="shared" si="9"/>
        <v>UPDATE Usuarios SET Loguin =398758 WHERE Id =22225</v>
      </c>
      <c r="M120" t="str">
        <f t="shared" si="10"/>
        <v>UPDATE Usuarios SET Celular =398758 WHERE Id =22225</v>
      </c>
      <c r="O120">
        <f t="shared" si="11"/>
        <v>398758</v>
      </c>
    </row>
    <row r="121" spans="1:15" ht="15.75" x14ac:dyDescent="0.25">
      <c r="A121">
        <v>6</v>
      </c>
      <c r="B121" s="8">
        <v>119</v>
      </c>
      <c r="C121" s="8">
        <v>1585</v>
      </c>
      <c r="D121" s="5" t="s">
        <v>93</v>
      </c>
      <c r="E121" s="5">
        <v>398759</v>
      </c>
      <c r="F121" s="5">
        <v>4118</v>
      </c>
      <c r="G121" s="5">
        <f>VLOOKUP(F121,Usuarios!$E$2:$M$269,9,0)</f>
        <v>22226</v>
      </c>
      <c r="H121" s="6">
        <v>33000</v>
      </c>
      <c r="I121" t="str">
        <f t="shared" si="6"/>
        <v>('ELISABETH - ISABEL', 1, 3,1,4118,0,'','','398759','398759','Monteria','22226'),</v>
      </c>
      <c r="J121" t="str">
        <f t="shared" si="7"/>
        <v>UPDATE Terceros SET IdUsuario =22226 WHERE Id =1585</v>
      </c>
      <c r="K121" t="str">
        <f t="shared" si="8"/>
        <v>UPDATE Terceros SET Celular =398759 WHERE Id =1585</v>
      </c>
      <c r="L121" t="str">
        <f t="shared" si="9"/>
        <v>UPDATE Usuarios SET Loguin =398759 WHERE Id =22226</v>
      </c>
      <c r="M121" t="str">
        <f t="shared" si="10"/>
        <v>UPDATE Usuarios SET Celular =398759 WHERE Id =22226</v>
      </c>
      <c r="O121">
        <f t="shared" si="11"/>
        <v>398759</v>
      </c>
    </row>
    <row r="122" spans="1:15" ht="15.75" x14ac:dyDescent="0.25">
      <c r="A122">
        <v>6</v>
      </c>
      <c r="B122" s="8">
        <v>120</v>
      </c>
      <c r="C122" s="8">
        <v>1586</v>
      </c>
      <c r="D122" s="5" t="s">
        <v>122</v>
      </c>
      <c r="E122" s="5">
        <v>398760</v>
      </c>
      <c r="F122" s="5">
        <v>4119</v>
      </c>
      <c r="G122" s="5">
        <f>VLOOKUP(F122,Usuarios!$E$2:$M$269,9,0)</f>
        <v>22227</v>
      </c>
      <c r="H122" s="6">
        <v>26000</v>
      </c>
      <c r="I122" t="str">
        <f t="shared" si="6"/>
        <v>('LEIDY PINEDA', 1, 3,1,4119,0,'','','398760','398760','Monteria','22227'),</v>
      </c>
      <c r="J122" t="str">
        <f t="shared" si="7"/>
        <v>UPDATE Terceros SET IdUsuario =22227 WHERE Id =1586</v>
      </c>
      <c r="K122" t="str">
        <f t="shared" si="8"/>
        <v>UPDATE Terceros SET Celular =398760 WHERE Id =1586</v>
      </c>
      <c r="L122" t="str">
        <f t="shared" si="9"/>
        <v>UPDATE Usuarios SET Loguin =398760 WHERE Id =22227</v>
      </c>
      <c r="M122" t="str">
        <f t="shared" si="10"/>
        <v>UPDATE Usuarios SET Celular =398760 WHERE Id =22227</v>
      </c>
      <c r="O122">
        <f t="shared" si="11"/>
        <v>398760</v>
      </c>
    </row>
    <row r="123" spans="1:15" ht="15.75" x14ac:dyDescent="0.25">
      <c r="A123">
        <v>6</v>
      </c>
      <c r="B123" s="8">
        <v>121</v>
      </c>
      <c r="C123" s="8">
        <v>1587</v>
      </c>
      <c r="D123" s="5" t="s">
        <v>72</v>
      </c>
      <c r="E123" s="5">
        <v>398761</v>
      </c>
      <c r="F123" s="5">
        <v>4120</v>
      </c>
      <c r="G123" s="5">
        <f>VLOOKUP(F123,Usuarios!$E$2:$M$269,9,0)</f>
        <v>22228</v>
      </c>
      <c r="H123" s="6">
        <v>13000</v>
      </c>
      <c r="I123" t="str">
        <f t="shared" si="6"/>
        <v>('MARLENIS', 1, 3,1,4120,0,'','','398761','398761','Monteria','22228'),</v>
      </c>
      <c r="J123" t="str">
        <f t="shared" si="7"/>
        <v>UPDATE Terceros SET IdUsuario =22228 WHERE Id =1587</v>
      </c>
      <c r="K123" t="str">
        <f t="shared" si="8"/>
        <v>UPDATE Terceros SET Celular =398761 WHERE Id =1587</v>
      </c>
      <c r="L123" t="str">
        <f t="shared" si="9"/>
        <v>UPDATE Usuarios SET Loguin =398761 WHERE Id =22228</v>
      </c>
      <c r="M123" t="str">
        <f t="shared" si="10"/>
        <v>UPDATE Usuarios SET Celular =398761 WHERE Id =22228</v>
      </c>
      <c r="O123">
        <f t="shared" si="11"/>
        <v>398761</v>
      </c>
    </row>
    <row r="124" spans="1:15" ht="15.75" x14ac:dyDescent="0.25">
      <c r="A124">
        <v>6</v>
      </c>
      <c r="B124" s="8">
        <v>122</v>
      </c>
      <c r="C124" s="8">
        <v>1588</v>
      </c>
      <c r="D124" s="5" t="s">
        <v>249</v>
      </c>
      <c r="E124" s="5">
        <v>398762</v>
      </c>
      <c r="F124" s="5">
        <v>4121</v>
      </c>
      <c r="G124" s="5">
        <f>VLOOKUP(F124,Usuarios!$E$2:$M$269,9,0)</f>
        <v>22229</v>
      </c>
      <c r="H124" s="6">
        <v>15000</v>
      </c>
      <c r="I124" t="str">
        <f t="shared" si="6"/>
        <v>('DINEY', 1, 3,1,4121,0,'','','398762','398762','Monteria','22229'),</v>
      </c>
      <c r="J124" t="str">
        <f t="shared" si="7"/>
        <v>UPDATE Terceros SET IdUsuario =22229 WHERE Id =1588</v>
      </c>
      <c r="K124" t="str">
        <f t="shared" si="8"/>
        <v>UPDATE Terceros SET Celular =398762 WHERE Id =1588</v>
      </c>
      <c r="L124" t="str">
        <f t="shared" si="9"/>
        <v>UPDATE Usuarios SET Loguin =398762 WHERE Id =22229</v>
      </c>
      <c r="M124" t="str">
        <f t="shared" si="10"/>
        <v>UPDATE Usuarios SET Celular =398762 WHERE Id =22229</v>
      </c>
      <c r="O124">
        <f t="shared" si="11"/>
        <v>398762</v>
      </c>
    </row>
    <row r="125" spans="1:15" ht="15.75" x14ac:dyDescent="0.25">
      <c r="A125">
        <v>6</v>
      </c>
      <c r="B125" s="8">
        <v>123</v>
      </c>
      <c r="C125" s="8">
        <v>1589</v>
      </c>
      <c r="D125" s="5" t="s">
        <v>68</v>
      </c>
      <c r="E125" s="5">
        <v>398763</v>
      </c>
      <c r="F125" s="5">
        <v>4122</v>
      </c>
      <c r="G125" s="5">
        <f>VLOOKUP(F125,Usuarios!$E$2:$M$269,9,0)</f>
        <v>22230</v>
      </c>
      <c r="H125" s="6">
        <v>0</v>
      </c>
      <c r="I125" t="str">
        <f t="shared" si="6"/>
        <v>('IDALIDES', 1, 3,1,4122,0,'','','398763','398763','Monteria','22230'),</v>
      </c>
      <c r="J125" t="str">
        <f t="shared" si="7"/>
        <v>UPDATE Terceros SET IdUsuario =22230 WHERE Id =1589</v>
      </c>
      <c r="K125" t="str">
        <f t="shared" si="8"/>
        <v>UPDATE Terceros SET Celular =398763 WHERE Id =1589</v>
      </c>
      <c r="L125" t="str">
        <f t="shared" si="9"/>
        <v>UPDATE Usuarios SET Loguin =398763 WHERE Id =22230</v>
      </c>
      <c r="M125" t="str">
        <f t="shared" si="10"/>
        <v>UPDATE Usuarios SET Celular =398763 WHERE Id =22230</v>
      </c>
      <c r="O125">
        <f t="shared" si="11"/>
        <v>398763</v>
      </c>
    </row>
    <row r="126" spans="1:15" ht="15.75" x14ac:dyDescent="0.25">
      <c r="A126">
        <v>6</v>
      </c>
      <c r="B126" s="8">
        <v>124</v>
      </c>
      <c r="C126" s="8">
        <v>1590</v>
      </c>
      <c r="D126" s="5" t="s">
        <v>48</v>
      </c>
      <c r="E126" s="5">
        <v>398764</v>
      </c>
      <c r="F126" s="5">
        <v>4123</v>
      </c>
      <c r="G126" s="5">
        <f>VLOOKUP(F126,Usuarios!$E$2:$M$269,9,0)</f>
        <v>22231</v>
      </c>
      <c r="H126" s="6">
        <v>4000</v>
      </c>
      <c r="I126" t="str">
        <f t="shared" si="6"/>
        <v>('ADRIANA', 1, 3,1,4123,0,'','','398764','398764','Monteria','22231'),</v>
      </c>
      <c r="J126" t="str">
        <f t="shared" si="7"/>
        <v>UPDATE Terceros SET IdUsuario =22231 WHERE Id =1590</v>
      </c>
      <c r="K126" t="str">
        <f t="shared" si="8"/>
        <v>UPDATE Terceros SET Celular =398764 WHERE Id =1590</v>
      </c>
      <c r="L126" t="str">
        <f t="shared" si="9"/>
        <v>UPDATE Usuarios SET Loguin =398764 WHERE Id =22231</v>
      </c>
      <c r="M126" t="str">
        <f t="shared" si="10"/>
        <v>UPDATE Usuarios SET Celular =398764 WHERE Id =22231</v>
      </c>
      <c r="O126">
        <f t="shared" si="11"/>
        <v>398764</v>
      </c>
    </row>
    <row r="127" spans="1:15" ht="15.75" x14ac:dyDescent="0.25">
      <c r="A127">
        <v>6</v>
      </c>
      <c r="B127" s="8">
        <v>125</v>
      </c>
      <c r="C127" s="8">
        <v>1591</v>
      </c>
      <c r="D127" s="5" t="s">
        <v>36</v>
      </c>
      <c r="E127" s="5">
        <v>398765</v>
      </c>
      <c r="F127" s="5">
        <v>4124</v>
      </c>
      <c r="G127" s="5">
        <f>VLOOKUP(F127,Usuarios!$E$2:$M$269,9,0)</f>
        <v>22232</v>
      </c>
      <c r="H127" s="6">
        <v>6000</v>
      </c>
      <c r="I127" t="str">
        <f t="shared" si="6"/>
        <v>('VANESSA', 1, 3,1,4124,0,'','','398765','398765','Monteria','22232'),</v>
      </c>
      <c r="J127" t="str">
        <f t="shared" si="7"/>
        <v>UPDATE Terceros SET IdUsuario =22232 WHERE Id =1591</v>
      </c>
      <c r="K127" t="str">
        <f t="shared" si="8"/>
        <v>UPDATE Terceros SET Celular =398765 WHERE Id =1591</v>
      </c>
      <c r="L127" t="str">
        <f t="shared" si="9"/>
        <v>UPDATE Usuarios SET Loguin =398765 WHERE Id =22232</v>
      </c>
      <c r="M127" t="str">
        <f t="shared" si="10"/>
        <v>UPDATE Usuarios SET Celular =398765 WHERE Id =22232</v>
      </c>
      <c r="O127">
        <f t="shared" si="11"/>
        <v>398765</v>
      </c>
    </row>
    <row r="128" spans="1:15" ht="15.75" x14ac:dyDescent="0.25">
      <c r="A128">
        <v>6</v>
      </c>
      <c r="B128" s="8">
        <v>126</v>
      </c>
      <c r="C128" s="8">
        <v>1592</v>
      </c>
      <c r="D128" s="5" t="s">
        <v>123</v>
      </c>
      <c r="E128" s="5">
        <v>398766</v>
      </c>
      <c r="F128" s="5">
        <v>4125</v>
      </c>
      <c r="G128" s="5">
        <f>VLOOKUP(F128,Usuarios!$E$2:$M$269,9,0)</f>
        <v>22233</v>
      </c>
      <c r="H128" s="6">
        <v>0</v>
      </c>
      <c r="I128" t="str">
        <f t="shared" si="6"/>
        <v>('JHOANA', 1, 3,1,4125,0,'','','398766','398766','Monteria','22233'),</v>
      </c>
      <c r="J128" t="str">
        <f t="shared" si="7"/>
        <v>UPDATE Terceros SET IdUsuario =22233 WHERE Id =1592</v>
      </c>
      <c r="K128" t="str">
        <f t="shared" si="8"/>
        <v>UPDATE Terceros SET Celular =398766 WHERE Id =1592</v>
      </c>
      <c r="L128" t="str">
        <f t="shared" si="9"/>
        <v>UPDATE Usuarios SET Loguin =398766 WHERE Id =22233</v>
      </c>
      <c r="M128" t="str">
        <f t="shared" si="10"/>
        <v>UPDATE Usuarios SET Celular =398766 WHERE Id =22233</v>
      </c>
      <c r="O128">
        <f t="shared" si="11"/>
        <v>398766</v>
      </c>
    </row>
    <row r="129" spans="1:15" ht="15.75" x14ac:dyDescent="0.25">
      <c r="A129">
        <v>6</v>
      </c>
      <c r="B129" s="8">
        <v>127</v>
      </c>
      <c r="C129" s="8">
        <v>1593</v>
      </c>
      <c r="D129" s="5" t="s">
        <v>18</v>
      </c>
      <c r="E129" s="5">
        <v>398767</v>
      </c>
      <c r="F129" s="5">
        <v>4126</v>
      </c>
      <c r="G129" s="5">
        <f>VLOOKUP(F129,Usuarios!$E$2:$M$269,9,0)</f>
        <v>22234</v>
      </c>
      <c r="H129" s="6">
        <v>19000</v>
      </c>
      <c r="I129" t="str">
        <f t="shared" si="6"/>
        <v>('LUZ ELENA', 1, 3,1,4126,0,'','','398767','398767','Monteria','22234'),</v>
      </c>
      <c r="J129" t="str">
        <f t="shared" si="7"/>
        <v>UPDATE Terceros SET IdUsuario =22234 WHERE Id =1593</v>
      </c>
      <c r="K129" t="str">
        <f t="shared" si="8"/>
        <v>UPDATE Terceros SET Celular =398767 WHERE Id =1593</v>
      </c>
      <c r="L129" t="str">
        <f t="shared" si="9"/>
        <v>UPDATE Usuarios SET Loguin =398767 WHERE Id =22234</v>
      </c>
      <c r="M129" t="str">
        <f t="shared" si="10"/>
        <v>UPDATE Usuarios SET Celular =398767 WHERE Id =22234</v>
      </c>
      <c r="O129">
        <f t="shared" si="11"/>
        <v>398767</v>
      </c>
    </row>
    <row r="130" spans="1:15" ht="15.75" x14ac:dyDescent="0.25">
      <c r="A130">
        <v>6</v>
      </c>
      <c r="B130" s="8">
        <v>128</v>
      </c>
      <c r="C130" s="8">
        <v>1594</v>
      </c>
      <c r="D130" s="5" t="s">
        <v>250</v>
      </c>
      <c r="E130" s="5">
        <v>398768</v>
      </c>
      <c r="F130" s="5">
        <v>4127</v>
      </c>
      <c r="G130" s="5">
        <f>VLOOKUP(F130,Usuarios!$E$2:$M$269,9,0)</f>
        <v>22235</v>
      </c>
      <c r="H130" s="6">
        <v>20000</v>
      </c>
      <c r="I130" t="str">
        <f t="shared" si="6"/>
        <v>('ELIZABETH', 1, 3,1,4127,0,'','','398768','398768','Monteria','22235'),</v>
      </c>
      <c r="J130" t="str">
        <f t="shared" si="7"/>
        <v>UPDATE Terceros SET IdUsuario =22235 WHERE Id =1594</v>
      </c>
      <c r="K130" t="str">
        <f t="shared" si="8"/>
        <v>UPDATE Terceros SET Celular =398768 WHERE Id =1594</v>
      </c>
      <c r="L130" t="str">
        <f t="shared" si="9"/>
        <v>UPDATE Usuarios SET Loguin =398768 WHERE Id =22235</v>
      </c>
      <c r="M130" t="str">
        <f t="shared" si="10"/>
        <v>UPDATE Usuarios SET Celular =398768 WHERE Id =22235</v>
      </c>
      <c r="O130">
        <f t="shared" si="11"/>
        <v>398768</v>
      </c>
    </row>
    <row r="131" spans="1:15" ht="15.75" x14ac:dyDescent="0.25">
      <c r="A131">
        <v>6</v>
      </c>
      <c r="B131" s="8">
        <v>129</v>
      </c>
      <c r="C131" s="8">
        <v>1595</v>
      </c>
      <c r="D131" s="5" t="s">
        <v>124</v>
      </c>
      <c r="E131" s="5">
        <v>398769</v>
      </c>
      <c r="F131" s="5">
        <v>4128</v>
      </c>
      <c r="G131" s="5">
        <f>VLOOKUP(F131,Usuarios!$E$2:$M$269,9,0)</f>
        <v>22236</v>
      </c>
      <c r="H131" s="6">
        <v>11000</v>
      </c>
      <c r="I131" t="str">
        <f t="shared" si="6"/>
        <v>('LUIS BERTEL', 1, 3,1,4128,0,'','','398769','398769','Monteria','22236'),</v>
      </c>
      <c r="J131" t="str">
        <f t="shared" si="7"/>
        <v>UPDATE Terceros SET IdUsuario =22236 WHERE Id =1595</v>
      </c>
      <c r="K131" t="str">
        <f t="shared" si="8"/>
        <v>UPDATE Terceros SET Celular =398769 WHERE Id =1595</v>
      </c>
      <c r="L131" t="str">
        <f t="shared" si="9"/>
        <v>UPDATE Usuarios SET Loguin =398769 WHERE Id =22236</v>
      </c>
      <c r="M131" t="str">
        <f t="shared" si="10"/>
        <v>UPDATE Usuarios SET Celular =398769 WHERE Id =22236</v>
      </c>
      <c r="O131">
        <f t="shared" si="11"/>
        <v>398769</v>
      </c>
    </row>
    <row r="132" spans="1:15" ht="15.75" x14ac:dyDescent="0.25">
      <c r="A132">
        <v>6</v>
      </c>
      <c r="B132" s="8">
        <v>130</v>
      </c>
      <c r="C132" s="8">
        <v>1596</v>
      </c>
      <c r="D132" s="5" t="s">
        <v>6</v>
      </c>
      <c r="E132" s="5">
        <v>398770</v>
      </c>
      <c r="F132" s="5">
        <v>4129</v>
      </c>
      <c r="G132" s="5">
        <f>VLOOKUP(F132,Usuarios!$E$2:$M$269,9,0)</f>
        <v>22237</v>
      </c>
      <c r="H132" s="6">
        <v>27000</v>
      </c>
      <c r="I132" t="str">
        <f t="shared" ref="I132:I195" si="12">"('" &amp; D132 &amp; "', 1, 3,1," &amp; F132 &amp; ",0,'','','" &amp; E132 &amp; "','" &amp;E132 &amp; "','Monteria','" &amp; G132 &amp; "'),"</f>
        <v>('AMPARO', 1, 3,1,4129,0,'','','398770','398770','Monteria','22237'),</v>
      </c>
      <c r="J132" t="str">
        <f t="shared" ref="J132:J195" si="13">"UPDATE Terceros SET IdUsuario =" &amp; G132 &amp; " WHERE Id =" &amp;C132</f>
        <v>UPDATE Terceros SET IdUsuario =22237 WHERE Id =1596</v>
      </c>
      <c r="K132" t="str">
        <f t="shared" ref="K132:K195" si="14">"UPDATE Terceros SET Celular =" &amp; E132 &amp; " WHERE Id =" &amp;C132</f>
        <v>UPDATE Terceros SET Celular =398770 WHERE Id =1596</v>
      </c>
      <c r="L132" t="str">
        <f t="shared" ref="L132:L195" si="15">"UPDATE Usuarios SET Loguin =" &amp; E132 &amp; " WHERE Id =" &amp;G132</f>
        <v>UPDATE Usuarios SET Loguin =398770 WHERE Id =22237</v>
      </c>
      <c r="M132" t="str">
        <f t="shared" ref="M132:M195" si="16">"UPDATE Usuarios SET Celular =" &amp; E132 &amp; " WHERE Id =" &amp;G132</f>
        <v>UPDATE Usuarios SET Celular =398770 WHERE Id =22237</v>
      </c>
      <c r="O132">
        <f t="shared" ref="O132:O195" si="17">IF(E132="","300" &amp;F132,E132)</f>
        <v>398770</v>
      </c>
    </row>
    <row r="133" spans="1:15" ht="15.75" x14ac:dyDescent="0.25">
      <c r="A133">
        <v>6</v>
      </c>
      <c r="B133" s="8">
        <v>131</v>
      </c>
      <c r="C133" s="8">
        <v>1597</v>
      </c>
      <c r="D133" s="5" t="s">
        <v>22</v>
      </c>
      <c r="E133" s="5">
        <v>398771</v>
      </c>
      <c r="F133" s="5">
        <v>4130</v>
      </c>
      <c r="G133" s="5">
        <f>VLOOKUP(F133,Usuarios!$E$2:$M$269,9,0)</f>
        <v>22238</v>
      </c>
      <c r="H133" s="6">
        <v>17000</v>
      </c>
      <c r="I133" t="str">
        <f t="shared" si="12"/>
        <v>('JHONY', 1, 3,1,4130,0,'','','398771','398771','Monteria','22238'),</v>
      </c>
      <c r="J133" t="str">
        <f t="shared" si="13"/>
        <v>UPDATE Terceros SET IdUsuario =22238 WHERE Id =1597</v>
      </c>
      <c r="K133" t="str">
        <f t="shared" si="14"/>
        <v>UPDATE Terceros SET Celular =398771 WHERE Id =1597</v>
      </c>
      <c r="L133" t="str">
        <f t="shared" si="15"/>
        <v>UPDATE Usuarios SET Loguin =398771 WHERE Id =22238</v>
      </c>
      <c r="M133" t="str">
        <f t="shared" si="16"/>
        <v>UPDATE Usuarios SET Celular =398771 WHERE Id =22238</v>
      </c>
      <c r="O133">
        <f t="shared" si="17"/>
        <v>398771</v>
      </c>
    </row>
    <row r="134" spans="1:15" ht="15.75" x14ac:dyDescent="0.25">
      <c r="A134">
        <v>6</v>
      </c>
      <c r="B134" s="8">
        <v>132</v>
      </c>
      <c r="C134" s="8">
        <v>1598</v>
      </c>
      <c r="D134" s="5" t="s">
        <v>251</v>
      </c>
      <c r="E134" s="5">
        <v>398772</v>
      </c>
      <c r="F134" s="5">
        <v>4131</v>
      </c>
      <c r="G134" s="5">
        <f>VLOOKUP(F134,Usuarios!$E$2:$M$269,9,0)</f>
        <v>22239</v>
      </c>
      <c r="H134" s="6">
        <v>8000</v>
      </c>
      <c r="I134" t="str">
        <f t="shared" si="12"/>
        <v>('ARMANDO RUIZ', 1, 3,1,4131,0,'','','398772','398772','Monteria','22239'),</v>
      </c>
      <c r="J134" t="str">
        <f t="shared" si="13"/>
        <v>UPDATE Terceros SET IdUsuario =22239 WHERE Id =1598</v>
      </c>
      <c r="K134" t="str">
        <f t="shared" si="14"/>
        <v>UPDATE Terceros SET Celular =398772 WHERE Id =1598</v>
      </c>
      <c r="L134" t="str">
        <f t="shared" si="15"/>
        <v>UPDATE Usuarios SET Loguin =398772 WHERE Id =22239</v>
      </c>
      <c r="M134" t="str">
        <f t="shared" si="16"/>
        <v>UPDATE Usuarios SET Celular =398772 WHERE Id =22239</v>
      </c>
      <c r="O134">
        <f t="shared" si="17"/>
        <v>398772</v>
      </c>
    </row>
    <row r="135" spans="1:15" ht="15.75" x14ac:dyDescent="0.25">
      <c r="A135">
        <v>6</v>
      </c>
      <c r="B135" s="8">
        <v>133</v>
      </c>
      <c r="C135" s="8">
        <v>1599</v>
      </c>
      <c r="D135" s="5" t="s">
        <v>125</v>
      </c>
      <c r="E135" s="5">
        <v>398773</v>
      </c>
      <c r="F135" s="5">
        <v>4132</v>
      </c>
      <c r="G135" s="5">
        <f>VLOOKUP(F135,Usuarios!$E$2:$M$269,9,0)</f>
        <v>22240</v>
      </c>
      <c r="H135" s="6">
        <v>13000</v>
      </c>
      <c r="I135" t="str">
        <f t="shared" si="12"/>
        <v>('ANA PEDROZA', 1, 3,1,4132,0,'','','398773','398773','Monteria','22240'),</v>
      </c>
      <c r="J135" t="str">
        <f t="shared" si="13"/>
        <v>UPDATE Terceros SET IdUsuario =22240 WHERE Id =1599</v>
      </c>
      <c r="K135" t="str">
        <f t="shared" si="14"/>
        <v>UPDATE Terceros SET Celular =398773 WHERE Id =1599</v>
      </c>
      <c r="L135" t="str">
        <f t="shared" si="15"/>
        <v>UPDATE Usuarios SET Loguin =398773 WHERE Id =22240</v>
      </c>
      <c r="M135" t="str">
        <f t="shared" si="16"/>
        <v>UPDATE Usuarios SET Celular =398773 WHERE Id =22240</v>
      </c>
      <c r="O135">
        <f t="shared" si="17"/>
        <v>398773</v>
      </c>
    </row>
    <row r="136" spans="1:15" ht="15.75" x14ac:dyDescent="0.25">
      <c r="A136">
        <v>6</v>
      </c>
      <c r="B136" s="8">
        <v>134</v>
      </c>
      <c r="C136" s="8">
        <v>1600</v>
      </c>
      <c r="D136" s="5" t="s">
        <v>252</v>
      </c>
      <c r="E136" s="5">
        <v>398774</v>
      </c>
      <c r="F136" s="5">
        <v>4133</v>
      </c>
      <c r="G136" s="5">
        <f>VLOOKUP(F136,Usuarios!$E$2:$M$269,9,0)</f>
        <v>22241</v>
      </c>
      <c r="H136" s="6">
        <v>0</v>
      </c>
      <c r="I136" t="str">
        <f t="shared" si="12"/>
        <v>('RAFAEL PADILLA', 1, 3,1,4133,0,'','','398774','398774','Monteria','22241'),</v>
      </c>
      <c r="J136" t="str">
        <f t="shared" si="13"/>
        <v>UPDATE Terceros SET IdUsuario =22241 WHERE Id =1600</v>
      </c>
      <c r="K136" t="str">
        <f t="shared" si="14"/>
        <v>UPDATE Terceros SET Celular =398774 WHERE Id =1600</v>
      </c>
      <c r="L136" t="str">
        <f t="shared" si="15"/>
        <v>UPDATE Usuarios SET Loguin =398774 WHERE Id =22241</v>
      </c>
      <c r="M136" t="str">
        <f t="shared" si="16"/>
        <v>UPDATE Usuarios SET Celular =398774 WHERE Id =22241</v>
      </c>
      <c r="O136">
        <f t="shared" si="17"/>
        <v>398774</v>
      </c>
    </row>
    <row r="137" spans="1:15" ht="15.75" x14ac:dyDescent="0.25">
      <c r="A137">
        <v>6</v>
      </c>
      <c r="B137" s="8">
        <v>135</v>
      </c>
      <c r="C137" s="8">
        <v>1601</v>
      </c>
      <c r="D137" s="5" t="s">
        <v>126</v>
      </c>
      <c r="E137" s="5">
        <v>398775</v>
      </c>
      <c r="F137" s="5">
        <v>4134</v>
      </c>
      <c r="G137" s="5">
        <f>VLOOKUP(F137,Usuarios!$E$2:$M$269,9,0)</f>
        <v>22242</v>
      </c>
      <c r="H137" s="6">
        <v>3000</v>
      </c>
      <c r="I137" t="str">
        <f t="shared" si="12"/>
        <v>('ALEXAMIR', 1, 3,1,4134,0,'','','398775','398775','Monteria','22242'),</v>
      </c>
      <c r="J137" t="str">
        <f t="shared" si="13"/>
        <v>UPDATE Terceros SET IdUsuario =22242 WHERE Id =1601</v>
      </c>
      <c r="K137" t="str">
        <f t="shared" si="14"/>
        <v>UPDATE Terceros SET Celular =398775 WHERE Id =1601</v>
      </c>
      <c r="L137" t="str">
        <f t="shared" si="15"/>
        <v>UPDATE Usuarios SET Loguin =398775 WHERE Id =22242</v>
      </c>
      <c r="M137" t="str">
        <f t="shared" si="16"/>
        <v>UPDATE Usuarios SET Celular =398775 WHERE Id =22242</v>
      </c>
      <c r="O137">
        <f t="shared" si="17"/>
        <v>398775</v>
      </c>
    </row>
    <row r="138" spans="1:15" ht="15.75" x14ac:dyDescent="0.25">
      <c r="A138">
        <v>6</v>
      </c>
      <c r="B138" s="8">
        <v>136</v>
      </c>
      <c r="C138" s="8">
        <v>1602</v>
      </c>
      <c r="D138" s="5" t="s">
        <v>253</v>
      </c>
      <c r="E138" s="5">
        <v>398776</v>
      </c>
      <c r="F138" s="5">
        <v>4135</v>
      </c>
      <c r="G138" s="5">
        <f>VLOOKUP(F138,Usuarios!$E$2:$M$269,9,0)</f>
        <v>22243</v>
      </c>
      <c r="H138" s="6">
        <v>14000</v>
      </c>
      <c r="I138" t="str">
        <f t="shared" si="12"/>
        <v>('BERSAIDA', 1, 3,1,4135,0,'','','398776','398776','Monteria','22243'),</v>
      </c>
      <c r="J138" t="str">
        <f t="shared" si="13"/>
        <v>UPDATE Terceros SET IdUsuario =22243 WHERE Id =1602</v>
      </c>
      <c r="K138" t="str">
        <f t="shared" si="14"/>
        <v>UPDATE Terceros SET Celular =398776 WHERE Id =1602</v>
      </c>
      <c r="L138" t="str">
        <f t="shared" si="15"/>
        <v>UPDATE Usuarios SET Loguin =398776 WHERE Id =22243</v>
      </c>
      <c r="M138" t="str">
        <f t="shared" si="16"/>
        <v>UPDATE Usuarios SET Celular =398776 WHERE Id =22243</v>
      </c>
      <c r="O138">
        <f t="shared" si="17"/>
        <v>398776</v>
      </c>
    </row>
    <row r="139" spans="1:15" ht="15.75" x14ac:dyDescent="0.25">
      <c r="A139">
        <v>6</v>
      </c>
      <c r="B139" s="8">
        <v>137</v>
      </c>
      <c r="C139" s="8">
        <v>1603</v>
      </c>
      <c r="D139" s="5" t="s">
        <v>127</v>
      </c>
      <c r="E139" s="5">
        <v>398777</v>
      </c>
      <c r="F139" s="5">
        <v>4136</v>
      </c>
      <c r="G139" s="5">
        <f>VLOOKUP(F139,Usuarios!$E$2:$M$269,9,0)</f>
        <v>22244</v>
      </c>
      <c r="H139" s="6">
        <v>0</v>
      </c>
      <c r="I139" t="str">
        <f t="shared" si="12"/>
        <v>('MARISOL', 1, 3,1,4136,0,'','','398777','398777','Monteria','22244'),</v>
      </c>
      <c r="J139" t="str">
        <f t="shared" si="13"/>
        <v>UPDATE Terceros SET IdUsuario =22244 WHERE Id =1603</v>
      </c>
      <c r="K139" t="str">
        <f t="shared" si="14"/>
        <v>UPDATE Terceros SET Celular =398777 WHERE Id =1603</v>
      </c>
      <c r="L139" t="str">
        <f t="shared" si="15"/>
        <v>UPDATE Usuarios SET Loguin =398777 WHERE Id =22244</v>
      </c>
      <c r="M139" t="str">
        <f t="shared" si="16"/>
        <v>UPDATE Usuarios SET Celular =398777 WHERE Id =22244</v>
      </c>
      <c r="O139">
        <f t="shared" si="17"/>
        <v>398777</v>
      </c>
    </row>
    <row r="140" spans="1:15" ht="15.75" x14ac:dyDescent="0.25">
      <c r="A140">
        <v>6</v>
      </c>
      <c r="B140" s="8">
        <v>138</v>
      </c>
      <c r="C140" s="8">
        <v>1604</v>
      </c>
      <c r="D140" s="5" t="s">
        <v>128</v>
      </c>
      <c r="E140" s="5">
        <v>398778</v>
      </c>
      <c r="F140" s="5">
        <v>4137</v>
      </c>
      <c r="G140" s="5">
        <f>VLOOKUP(F140,Usuarios!$E$2:$M$269,9,0)</f>
        <v>22245</v>
      </c>
      <c r="H140" s="6">
        <v>24000</v>
      </c>
      <c r="I140" t="str">
        <f t="shared" si="12"/>
        <v>('NIDIA', 1, 3,1,4137,0,'','','398778','398778','Monteria','22245'),</v>
      </c>
      <c r="J140" t="str">
        <f t="shared" si="13"/>
        <v>UPDATE Terceros SET IdUsuario =22245 WHERE Id =1604</v>
      </c>
      <c r="K140" t="str">
        <f t="shared" si="14"/>
        <v>UPDATE Terceros SET Celular =398778 WHERE Id =1604</v>
      </c>
      <c r="L140" t="str">
        <f t="shared" si="15"/>
        <v>UPDATE Usuarios SET Loguin =398778 WHERE Id =22245</v>
      </c>
      <c r="M140" t="str">
        <f t="shared" si="16"/>
        <v>UPDATE Usuarios SET Celular =398778 WHERE Id =22245</v>
      </c>
      <c r="O140">
        <f t="shared" si="17"/>
        <v>398778</v>
      </c>
    </row>
    <row r="141" spans="1:15" ht="15.75" x14ac:dyDescent="0.25">
      <c r="A141">
        <v>6</v>
      </c>
      <c r="B141" s="8">
        <v>139</v>
      </c>
      <c r="C141" s="8">
        <v>1605</v>
      </c>
      <c r="D141" s="5" t="s">
        <v>129</v>
      </c>
      <c r="E141" s="5">
        <v>398779</v>
      </c>
      <c r="F141" s="5">
        <v>4138</v>
      </c>
      <c r="G141" s="5">
        <f>VLOOKUP(F141,Usuarios!$E$2:$M$269,9,0)</f>
        <v>22246</v>
      </c>
      <c r="H141" s="6">
        <v>6000</v>
      </c>
      <c r="I141" t="str">
        <f t="shared" si="12"/>
        <v>('YADIS', 1, 3,1,4138,0,'','','398779','398779','Monteria','22246'),</v>
      </c>
      <c r="J141" t="str">
        <f t="shared" si="13"/>
        <v>UPDATE Terceros SET IdUsuario =22246 WHERE Id =1605</v>
      </c>
      <c r="K141" t="str">
        <f t="shared" si="14"/>
        <v>UPDATE Terceros SET Celular =398779 WHERE Id =1605</v>
      </c>
      <c r="L141" t="str">
        <f t="shared" si="15"/>
        <v>UPDATE Usuarios SET Loguin =398779 WHERE Id =22246</v>
      </c>
      <c r="M141" t="str">
        <f t="shared" si="16"/>
        <v>UPDATE Usuarios SET Celular =398779 WHERE Id =22246</v>
      </c>
      <c r="O141">
        <f t="shared" si="17"/>
        <v>398779</v>
      </c>
    </row>
    <row r="142" spans="1:15" ht="15.75" x14ac:dyDescent="0.25">
      <c r="A142">
        <v>6</v>
      </c>
      <c r="B142" s="8">
        <v>140</v>
      </c>
      <c r="C142" s="8">
        <v>1606</v>
      </c>
      <c r="D142" s="5" t="s">
        <v>130</v>
      </c>
      <c r="E142" s="5">
        <v>398780</v>
      </c>
      <c r="F142" s="5">
        <v>4139</v>
      </c>
      <c r="G142" s="5">
        <f>VLOOKUP(F142,Usuarios!$E$2:$M$269,9,0)</f>
        <v>22247</v>
      </c>
      <c r="H142" s="6">
        <v>10000</v>
      </c>
      <c r="I142" t="str">
        <f t="shared" si="12"/>
        <v>('LORENA', 1, 3,1,4139,0,'','','398780','398780','Monteria','22247'),</v>
      </c>
      <c r="J142" t="str">
        <f t="shared" si="13"/>
        <v>UPDATE Terceros SET IdUsuario =22247 WHERE Id =1606</v>
      </c>
      <c r="K142" t="str">
        <f t="shared" si="14"/>
        <v>UPDATE Terceros SET Celular =398780 WHERE Id =1606</v>
      </c>
      <c r="L142" t="str">
        <f t="shared" si="15"/>
        <v>UPDATE Usuarios SET Loguin =398780 WHERE Id =22247</v>
      </c>
      <c r="M142" t="str">
        <f t="shared" si="16"/>
        <v>UPDATE Usuarios SET Celular =398780 WHERE Id =22247</v>
      </c>
      <c r="O142">
        <f t="shared" si="17"/>
        <v>398780</v>
      </c>
    </row>
    <row r="143" spans="1:15" ht="15.75" x14ac:dyDescent="0.25">
      <c r="A143">
        <v>6</v>
      </c>
      <c r="B143" s="8">
        <v>141</v>
      </c>
      <c r="C143" s="8">
        <v>1607</v>
      </c>
      <c r="D143" s="5" t="s">
        <v>72</v>
      </c>
      <c r="E143" s="5">
        <v>398781</v>
      </c>
      <c r="F143" s="5">
        <v>4140</v>
      </c>
      <c r="G143" s="5">
        <f>VLOOKUP(F143,Usuarios!$E$2:$M$269,9,0)</f>
        <v>22248</v>
      </c>
      <c r="H143" s="6">
        <v>0</v>
      </c>
      <c r="I143" t="str">
        <f t="shared" si="12"/>
        <v>('MARLENIS', 1, 3,1,4140,0,'','','398781','398781','Monteria','22248'),</v>
      </c>
      <c r="J143" t="str">
        <f t="shared" si="13"/>
        <v>UPDATE Terceros SET IdUsuario =22248 WHERE Id =1607</v>
      </c>
      <c r="K143" t="str">
        <f t="shared" si="14"/>
        <v>UPDATE Terceros SET Celular =398781 WHERE Id =1607</v>
      </c>
      <c r="L143" t="str">
        <f t="shared" si="15"/>
        <v>UPDATE Usuarios SET Loguin =398781 WHERE Id =22248</v>
      </c>
      <c r="M143" t="str">
        <f t="shared" si="16"/>
        <v>UPDATE Usuarios SET Celular =398781 WHERE Id =22248</v>
      </c>
      <c r="O143">
        <f t="shared" si="17"/>
        <v>398781</v>
      </c>
    </row>
    <row r="144" spans="1:15" ht="15.75" x14ac:dyDescent="0.25">
      <c r="A144">
        <v>6</v>
      </c>
      <c r="B144" s="8">
        <v>142</v>
      </c>
      <c r="C144" s="8">
        <v>1608</v>
      </c>
      <c r="D144" s="5" t="s">
        <v>254</v>
      </c>
      <c r="E144" s="5">
        <v>398782</v>
      </c>
      <c r="F144" s="5">
        <v>4141</v>
      </c>
      <c r="G144" s="5">
        <f>VLOOKUP(F144,Usuarios!$E$2:$M$269,9,0)</f>
        <v>22249</v>
      </c>
      <c r="H144" s="6">
        <v>0</v>
      </c>
      <c r="I144" t="str">
        <f t="shared" si="12"/>
        <v>('MELANI', 1, 3,1,4141,0,'','','398782','398782','Monteria','22249'),</v>
      </c>
      <c r="J144" t="str">
        <f t="shared" si="13"/>
        <v>UPDATE Terceros SET IdUsuario =22249 WHERE Id =1608</v>
      </c>
      <c r="K144" t="str">
        <f t="shared" si="14"/>
        <v>UPDATE Terceros SET Celular =398782 WHERE Id =1608</v>
      </c>
      <c r="L144" t="str">
        <f t="shared" si="15"/>
        <v>UPDATE Usuarios SET Loguin =398782 WHERE Id =22249</v>
      </c>
      <c r="M144" t="str">
        <f t="shared" si="16"/>
        <v>UPDATE Usuarios SET Celular =398782 WHERE Id =22249</v>
      </c>
      <c r="O144">
        <f t="shared" si="17"/>
        <v>398782</v>
      </c>
    </row>
    <row r="145" spans="1:15" ht="15.75" x14ac:dyDescent="0.25">
      <c r="A145">
        <v>6</v>
      </c>
      <c r="B145" s="8">
        <v>143</v>
      </c>
      <c r="C145" s="8">
        <v>1609</v>
      </c>
      <c r="D145" s="5" t="s">
        <v>131</v>
      </c>
      <c r="E145" s="5">
        <v>398783</v>
      </c>
      <c r="F145" s="5">
        <v>4142</v>
      </c>
      <c r="G145" s="5">
        <f>VLOOKUP(F145,Usuarios!$E$2:$M$269,9,0)</f>
        <v>22250</v>
      </c>
      <c r="H145" s="6">
        <v>7000</v>
      </c>
      <c r="I145" t="str">
        <f t="shared" si="12"/>
        <v>('YEISON', 1, 3,1,4142,0,'','','398783','398783','Monteria','22250'),</v>
      </c>
      <c r="J145" t="str">
        <f t="shared" si="13"/>
        <v>UPDATE Terceros SET IdUsuario =22250 WHERE Id =1609</v>
      </c>
      <c r="K145" t="str">
        <f t="shared" si="14"/>
        <v>UPDATE Terceros SET Celular =398783 WHERE Id =1609</v>
      </c>
      <c r="L145" t="str">
        <f t="shared" si="15"/>
        <v>UPDATE Usuarios SET Loguin =398783 WHERE Id =22250</v>
      </c>
      <c r="M145" t="str">
        <f t="shared" si="16"/>
        <v>UPDATE Usuarios SET Celular =398783 WHERE Id =22250</v>
      </c>
      <c r="O145">
        <f t="shared" si="17"/>
        <v>398783</v>
      </c>
    </row>
    <row r="146" spans="1:15" ht="15.75" x14ac:dyDescent="0.25">
      <c r="A146">
        <v>6</v>
      </c>
      <c r="B146" s="8">
        <v>144</v>
      </c>
      <c r="C146" s="8">
        <v>1610</v>
      </c>
      <c r="D146" s="5" t="s">
        <v>110</v>
      </c>
      <c r="E146" s="5">
        <v>398784</v>
      </c>
      <c r="F146" s="5">
        <v>4143</v>
      </c>
      <c r="G146" s="5">
        <f>VLOOKUP(F146,Usuarios!$E$2:$M$269,9,0)</f>
        <v>22251</v>
      </c>
      <c r="H146" s="6">
        <v>7000</v>
      </c>
      <c r="I146" t="str">
        <f t="shared" si="12"/>
        <v>('PATRICIA', 1, 3,1,4143,0,'','','398784','398784','Monteria','22251'),</v>
      </c>
      <c r="J146" t="str">
        <f t="shared" si="13"/>
        <v>UPDATE Terceros SET IdUsuario =22251 WHERE Id =1610</v>
      </c>
      <c r="K146" t="str">
        <f t="shared" si="14"/>
        <v>UPDATE Terceros SET Celular =398784 WHERE Id =1610</v>
      </c>
      <c r="L146" t="str">
        <f t="shared" si="15"/>
        <v>UPDATE Usuarios SET Loguin =398784 WHERE Id =22251</v>
      </c>
      <c r="M146" t="str">
        <f t="shared" si="16"/>
        <v>UPDATE Usuarios SET Celular =398784 WHERE Id =22251</v>
      </c>
      <c r="O146">
        <f t="shared" si="17"/>
        <v>398784</v>
      </c>
    </row>
    <row r="147" spans="1:15" ht="15.75" x14ac:dyDescent="0.25">
      <c r="A147">
        <v>6</v>
      </c>
      <c r="B147" s="8">
        <v>145</v>
      </c>
      <c r="C147" s="8">
        <v>1611</v>
      </c>
      <c r="D147" s="5" t="s">
        <v>132</v>
      </c>
      <c r="E147" s="5">
        <v>398785</v>
      </c>
      <c r="F147" s="5">
        <v>4144</v>
      </c>
      <c r="G147" s="5">
        <f>VLOOKUP(F147,Usuarios!$E$2:$M$269,9,0)</f>
        <v>22252</v>
      </c>
      <c r="H147" s="6">
        <v>0</v>
      </c>
      <c r="I147" t="str">
        <f t="shared" si="12"/>
        <v>('ENILSA', 1, 3,1,4144,0,'','','398785','398785','Monteria','22252'),</v>
      </c>
      <c r="J147" t="str">
        <f t="shared" si="13"/>
        <v>UPDATE Terceros SET IdUsuario =22252 WHERE Id =1611</v>
      </c>
      <c r="K147" t="str">
        <f t="shared" si="14"/>
        <v>UPDATE Terceros SET Celular =398785 WHERE Id =1611</v>
      </c>
      <c r="L147" t="str">
        <f t="shared" si="15"/>
        <v>UPDATE Usuarios SET Loguin =398785 WHERE Id =22252</v>
      </c>
      <c r="M147" t="str">
        <f t="shared" si="16"/>
        <v>UPDATE Usuarios SET Celular =398785 WHERE Id =22252</v>
      </c>
      <c r="O147">
        <f t="shared" si="17"/>
        <v>398785</v>
      </c>
    </row>
    <row r="148" spans="1:15" ht="15.75" x14ac:dyDescent="0.25">
      <c r="A148">
        <v>6</v>
      </c>
      <c r="B148" s="8">
        <v>146</v>
      </c>
      <c r="C148" s="8">
        <v>1612</v>
      </c>
      <c r="D148" s="5" t="s">
        <v>128</v>
      </c>
      <c r="E148" s="5">
        <v>398786</v>
      </c>
      <c r="F148" s="5">
        <v>4145</v>
      </c>
      <c r="G148" s="5">
        <f>VLOOKUP(F148,Usuarios!$E$2:$M$269,9,0)</f>
        <v>22253</v>
      </c>
      <c r="H148" s="6">
        <v>0</v>
      </c>
      <c r="I148" t="str">
        <f t="shared" si="12"/>
        <v>('NIDIA', 1, 3,1,4145,0,'','','398786','398786','Monteria','22253'),</v>
      </c>
      <c r="J148" t="str">
        <f t="shared" si="13"/>
        <v>UPDATE Terceros SET IdUsuario =22253 WHERE Id =1612</v>
      </c>
      <c r="K148" t="str">
        <f t="shared" si="14"/>
        <v>UPDATE Terceros SET Celular =398786 WHERE Id =1612</v>
      </c>
      <c r="L148" t="str">
        <f t="shared" si="15"/>
        <v>UPDATE Usuarios SET Loguin =398786 WHERE Id =22253</v>
      </c>
      <c r="M148" t="str">
        <f t="shared" si="16"/>
        <v>UPDATE Usuarios SET Celular =398786 WHERE Id =22253</v>
      </c>
      <c r="O148">
        <f t="shared" si="17"/>
        <v>398786</v>
      </c>
    </row>
    <row r="149" spans="1:15" ht="15.75" x14ac:dyDescent="0.25">
      <c r="A149">
        <v>6</v>
      </c>
      <c r="B149" s="8">
        <v>147</v>
      </c>
      <c r="C149" s="8">
        <v>1613</v>
      </c>
      <c r="D149" s="5" t="s">
        <v>255</v>
      </c>
      <c r="E149" s="5">
        <v>398787</v>
      </c>
      <c r="F149" s="5">
        <v>4146</v>
      </c>
      <c r="G149" s="5">
        <f>VLOOKUP(F149,Usuarios!$E$2:$M$269,9,0)</f>
        <v>22254</v>
      </c>
      <c r="H149" s="6">
        <v>13000</v>
      </c>
      <c r="I149" t="str">
        <f t="shared" si="12"/>
        <v>('KEIDY', 1, 3,1,4146,0,'','','398787','398787','Monteria','22254'),</v>
      </c>
      <c r="J149" t="str">
        <f t="shared" si="13"/>
        <v>UPDATE Terceros SET IdUsuario =22254 WHERE Id =1613</v>
      </c>
      <c r="K149" t="str">
        <f t="shared" si="14"/>
        <v>UPDATE Terceros SET Celular =398787 WHERE Id =1613</v>
      </c>
      <c r="L149" t="str">
        <f t="shared" si="15"/>
        <v>UPDATE Usuarios SET Loguin =398787 WHERE Id =22254</v>
      </c>
      <c r="M149" t="str">
        <f t="shared" si="16"/>
        <v>UPDATE Usuarios SET Celular =398787 WHERE Id =22254</v>
      </c>
      <c r="O149">
        <f t="shared" si="17"/>
        <v>398787</v>
      </c>
    </row>
    <row r="150" spans="1:15" ht="15.75" x14ac:dyDescent="0.25">
      <c r="A150">
        <v>6</v>
      </c>
      <c r="B150" s="8">
        <v>148</v>
      </c>
      <c r="C150" s="8">
        <v>1614</v>
      </c>
      <c r="D150" s="5" t="s">
        <v>133</v>
      </c>
      <c r="E150" s="5">
        <v>398788</v>
      </c>
      <c r="F150" s="5">
        <v>4147</v>
      </c>
      <c r="G150" s="5">
        <f>VLOOKUP(F150,Usuarios!$E$2:$M$269,9,0)</f>
        <v>22255</v>
      </c>
      <c r="H150" s="6">
        <v>19000</v>
      </c>
      <c r="I150" t="str">
        <f t="shared" si="12"/>
        <v>('ARMANDO', 1, 3,1,4147,0,'','','398788','398788','Monteria','22255'),</v>
      </c>
      <c r="J150" t="str">
        <f t="shared" si="13"/>
        <v>UPDATE Terceros SET IdUsuario =22255 WHERE Id =1614</v>
      </c>
      <c r="K150" t="str">
        <f t="shared" si="14"/>
        <v>UPDATE Terceros SET Celular =398788 WHERE Id =1614</v>
      </c>
      <c r="L150" t="str">
        <f t="shared" si="15"/>
        <v>UPDATE Usuarios SET Loguin =398788 WHERE Id =22255</v>
      </c>
      <c r="M150" t="str">
        <f t="shared" si="16"/>
        <v>UPDATE Usuarios SET Celular =398788 WHERE Id =22255</v>
      </c>
      <c r="O150">
        <f t="shared" si="17"/>
        <v>398788</v>
      </c>
    </row>
    <row r="151" spans="1:15" ht="15.75" x14ac:dyDescent="0.25">
      <c r="A151">
        <v>6</v>
      </c>
      <c r="B151" s="8">
        <v>149</v>
      </c>
      <c r="C151" s="8">
        <v>1615</v>
      </c>
      <c r="D151" s="5" t="s">
        <v>256</v>
      </c>
      <c r="E151" s="5">
        <v>398789</v>
      </c>
      <c r="F151" s="5">
        <v>4148</v>
      </c>
      <c r="G151" s="5">
        <f>VLOOKUP(F151,Usuarios!$E$2:$M$269,9,0)</f>
        <v>22256</v>
      </c>
      <c r="H151" s="6">
        <v>11000</v>
      </c>
      <c r="I151" t="str">
        <f t="shared" si="12"/>
        <v>('ANYEI LAZA', 1, 3,1,4148,0,'','','398789','398789','Monteria','22256'),</v>
      </c>
      <c r="J151" t="str">
        <f t="shared" si="13"/>
        <v>UPDATE Terceros SET IdUsuario =22256 WHERE Id =1615</v>
      </c>
      <c r="K151" t="str">
        <f t="shared" si="14"/>
        <v>UPDATE Terceros SET Celular =398789 WHERE Id =1615</v>
      </c>
      <c r="L151" t="str">
        <f t="shared" si="15"/>
        <v>UPDATE Usuarios SET Loguin =398789 WHERE Id =22256</v>
      </c>
      <c r="M151" t="str">
        <f t="shared" si="16"/>
        <v>UPDATE Usuarios SET Celular =398789 WHERE Id =22256</v>
      </c>
      <c r="O151">
        <f t="shared" si="17"/>
        <v>398789</v>
      </c>
    </row>
    <row r="152" spans="1:15" ht="15.75" x14ac:dyDescent="0.25">
      <c r="A152">
        <v>6</v>
      </c>
      <c r="B152" s="8">
        <v>150</v>
      </c>
      <c r="C152" s="8">
        <v>1616</v>
      </c>
      <c r="D152" s="5" t="s">
        <v>134</v>
      </c>
      <c r="E152" s="5">
        <v>398790</v>
      </c>
      <c r="F152" s="5">
        <v>4149</v>
      </c>
      <c r="G152" s="5">
        <f>VLOOKUP(F152,Usuarios!$E$2:$M$269,9,0)</f>
        <v>22257</v>
      </c>
      <c r="H152" s="6">
        <v>38000</v>
      </c>
      <c r="I152" t="str">
        <f t="shared" si="12"/>
        <v>('OMAIRA', 1, 3,1,4149,0,'','','398790','398790','Monteria','22257'),</v>
      </c>
      <c r="J152" t="str">
        <f t="shared" si="13"/>
        <v>UPDATE Terceros SET IdUsuario =22257 WHERE Id =1616</v>
      </c>
      <c r="K152" t="str">
        <f t="shared" si="14"/>
        <v>UPDATE Terceros SET Celular =398790 WHERE Id =1616</v>
      </c>
      <c r="L152" t="str">
        <f t="shared" si="15"/>
        <v>UPDATE Usuarios SET Loguin =398790 WHERE Id =22257</v>
      </c>
      <c r="M152" t="str">
        <f t="shared" si="16"/>
        <v>UPDATE Usuarios SET Celular =398790 WHERE Id =22257</v>
      </c>
      <c r="O152">
        <f t="shared" si="17"/>
        <v>398790</v>
      </c>
    </row>
    <row r="153" spans="1:15" ht="15.75" x14ac:dyDescent="0.25">
      <c r="A153">
        <v>6</v>
      </c>
      <c r="B153" s="8">
        <v>151</v>
      </c>
      <c r="C153" s="8">
        <v>1617</v>
      </c>
      <c r="D153" s="5" t="s">
        <v>49</v>
      </c>
      <c r="E153" s="5">
        <v>398791</v>
      </c>
      <c r="F153" s="5">
        <v>4150</v>
      </c>
      <c r="G153" s="5">
        <f>VLOOKUP(F153,Usuarios!$E$2:$M$269,9,0)</f>
        <v>22258</v>
      </c>
      <c r="H153" s="6">
        <v>11000</v>
      </c>
      <c r="I153" t="str">
        <f t="shared" si="12"/>
        <v>('MARTHA', 1, 3,1,4150,0,'','','398791','398791','Monteria','22258'),</v>
      </c>
      <c r="J153" t="str">
        <f t="shared" si="13"/>
        <v>UPDATE Terceros SET IdUsuario =22258 WHERE Id =1617</v>
      </c>
      <c r="K153" t="str">
        <f t="shared" si="14"/>
        <v>UPDATE Terceros SET Celular =398791 WHERE Id =1617</v>
      </c>
      <c r="L153" t="str">
        <f t="shared" si="15"/>
        <v>UPDATE Usuarios SET Loguin =398791 WHERE Id =22258</v>
      </c>
      <c r="M153" t="str">
        <f t="shared" si="16"/>
        <v>UPDATE Usuarios SET Celular =398791 WHERE Id =22258</v>
      </c>
      <c r="O153">
        <f t="shared" si="17"/>
        <v>398791</v>
      </c>
    </row>
    <row r="154" spans="1:15" ht="15.75" x14ac:dyDescent="0.25">
      <c r="A154">
        <v>6</v>
      </c>
      <c r="B154" s="8">
        <v>152</v>
      </c>
      <c r="C154" s="8">
        <v>1618</v>
      </c>
      <c r="D154" s="5" t="s">
        <v>41</v>
      </c>
      <c r="E154" s="5">
        <v>398792</v>
      </c>
      <c r="F154" s="5">
        <v>4151</v>
      </c>
      <c r="G154" s="5">
        <f>VLOOKUP(F154,Usuarios!$E$2:$M$269,9,0)</f>
        <v>22259</v>
      </c>
      <c r="H154" s="6">
        <v>7000</v>
      </c>
      <c r="I154" t="str">
        <f t="shared" si="12"/>
        <v>('JAIRO', 1, 3,1,4151,0,'','','398792','398792','Monteria','22259'),</v>
      </c>
      <c r="J154" t="str">
        <f t="shared" si="13"/>
        <v>UPDATE Terceros SET IdUsuario =22259 WHERE Id =1618</v>
      </c>
      <c r="K154" t="str">
        <f t="shared" si="14"/>
        <v>UPDATE Terceros SET Celular =398792 WHERE Id =1618</v>
      </c>
      <c r="L154" t="str">
        <f t="shared" si="15"/>
        <v>UPDATE Usuarios SET Loguin =398792 WHERE Id =22259</v>
      </c>
      <c r="M154" t="str">
        <f t="shared" si="16"/>
        <v>UPDATE Usuarios SET Celular =398792 WHERE Id =22259</v>
      </c>
      <c r="O154">
        <f t="shared" si="17"/>
        <v>398792</v>
      </c>
    </row>
    <row r="155" spans="1:15" ht="15.75" x14ac:dyDescent="0.25">
      <c r="A155">
        <v>6</v>
      </c>
      <c r="B155" s="8">
        <v>153</v>
      </c>
      <c r="C155" s="8">
        <v>1619</v>
      </c>
      <c r="D155" s="5" t="s">
        <v>47</v>
      </c>
      <c r="E155" s="5">
        <v>398793</v>
      </c>
      <c r="F155" s="5">
        <v>4152</v>
      </c>
      <c r="G155" s="5">
        <f>VLOOKUP(F155,Usuarios!$E$2:$M$269,9,0)</f>
        <v>22260</v>
      </c>
      <c r="H155" s="6">
        <v>2000</v>
      </c>
      <c r="I155" t="str">
        <f t="shared" si="12"/>
        <v>('LA ABUELA', 1, 3,1,4152,0,'','','398793','398793','Monteria','22260'),</v>
      </c>
      <c r="J155" t="str">
        <f t="shared" si="13"/>
        <v>UPDATE Terceros SET IdUsuario =22260 WHERE Id =1619</v>
      </c>
      <c r="K155" t="str">
        <f t="shared" si="14"/>
        <v>UPDATE Terceros SET Celular =398793 WHERE Id =1619</v>
      </c>
      <c r="L155" t="str">
        <f t="shared" si="15"/>
        <v>UPDATE Usuarios SET Loguin =398793 WHERE Id =22260</v>
      </c>
      <c r="M155" t="str">
        <f t="shared" si="16"/>
        <v>UPDATE Usuarios SET Celular =398793 WHERE Id =22260</v>
      </c>
      <c r="O155">
        <f t="shared" si="17"/>
        <v>398793</v>
      </c>
    </row>
    <row r="156" spans="1:15" ht="15.75" x14ac:dyDescent="0.25">
      <c r="A156">
        <v>6</v>
      </c>
      <c r="B156" s="8">
        <v>154</v>
      </c>
      <c r="C156" s="8">
        <v>1620</v>
      </c>
      <c r="D156" s="5" t="s">
        <v>135</v>
      </c>
      <c r="E156" s="5">
        <v>398794</v>
      </c>
      <c r="F156" s="5">
        <v>4153</v>
      </c>
      <c r="G156" s="5">
        <f>VLOOKUP(F156,Usuarios!$E$2:$M$269,9,0)</f>
        <v>22261</v>
      </c>
      <c r="H156" s="6">
        <v>19000</v>
      </c>
      <c r="I156" t="str">
        <f t="shared" si="12"/>
        <v>('JANE', 1, 3,1,4153,0,'','','398794','398794','Monteria','22261'),</v>
      </c>
      <c r="J156" t="str">
        <f t="shared" si="13"/>
        <v>UPDATE Terceros SET IdUsuario =22261 WHERE Id =1620</v>
      </c>
      <c r="K156" t="str">
        <f t="shared" si="14"/>
        <v>UPDATE Terceros SET Celular =398794 WHERE Id =1620</v>
      </c>
      <c r="L156" t="str">
        <f t="shared" si="15"/>
        <v>UPDATE Usuarios SET Loguin =398794 WHERE Id =22261</v>
      </c>
      <c r="M156" t="str">
        <f t="shared" si="16"/>
        <v>UPDATE Usuarios SET Celular =398794 WHERE Id =22261</v>
      </c>
      <c r="O156">
        <f t="shared" si="17"/>
        <v>398794</v>
      </c>
    </row>
    <row r="157" spans="1:15" ht="15.75" x14ac:dyDescent="0.25">
      <c r="A157">
        <v>6</v>
      </c>
      <c r="B157" s="8">
        <v>155</v>
      </c>
      <c r="C157" s="8">
        <v>1621</v>
      </c>
      <c r="D157" s="5" t="s">
        <v>257</v>
      </c>
      <c r="E157" s="5">
        <v>398795</v>
      </c>
      <c r="F157" s="5">
        <v>4154</v>
      </c>
      <c r="G157" s="5">
        <f>VLOOKUP(F157,Usuarios!$E$2:$M$269,9,0)</f>
        <v>22262</v>
      </c>
      <c r="H157" s="6">
        <v>20000</v>
      </c>
      <c r="I157" t="str">
        <f t="shared" si="12"/>
        <v>('JAVIER ', 1, 3,1,4154,0,'','','398795','398795','Monteria','22262'),</v>
      </c>
      <c r="J157" t="str">
        <f t="shared" si="13"/>
        <v>UPDATE Terceros SET IdUsuario =22262 WHERE Id =1621</v>
      </c>
      <c r="K157" t="str">
        <f t="shared" si="14"/>
        <v>UPDATE Terceros SET Celular =398795 WHERE Id =1621</v>
      </c>
      <c r="L157" t="str">
        <f t="shared" si="15"/>
        <v>UPDATE Usuarios SET Loguin =398795 WHERE Id =22262</v>
      </c>
      <c r="M157" t="str">
        <f t="shared" si="16"/>
        <v>UPDATE Usuarios SET Celular =398795 WHERE Id =22262</v>
      </c>
      <c r="O157">
        <f t="shared" si="17"/>
        <v>398795</v>
      </c>
    </row>
    <row r="158" spans="1:15" ht="15.75" x14ac:dyDescent="0.25">
      <c r="A158">
        <v>6</v>
      </c>
      <c r="B158" s="8">
        <v>156</v>
      </c>
      <c r="C158" s="8">
        <v>1622</v>
      </c>
      <c r="D158" s="5" t="s">
        <v>28</v>
      </c>
      <c r="E158" s="5">
        <v>398796</v>
      </c>
      <c r="F158" s="5">
        <v>4155</v>
      </c>
      <c r="G158" s="5">
        <f>VLOOKUP(F158,Usuarios!$E$2:$M$269,9,0)</f>
        <v>22263</v>
      </c>
      <c r="H158" s="6">
        <v>2000</v>
      </c>
      <c r="I158" t="str">
        <f t="shared" si="12"/>
        <v>('JUAN', 1, 3,1,4155,0,'','','398796','398796','Monteria','22263'),</v>
      </c>
      <c r="J158" t="str">
        <f t="shared" si="13"/>
        <v>UPDATE Terceros SET IdUsuario =22263 WHERE Id =1622</v>
      </c>
      <c r="K158" t="str">
        <f t="shared" si="14"/>
        <v>UPDATE Terceros SET Celular =398796 WHERE Id =1622</v>
      </c>
      <c r="L158" t="str">
        <f t="shared" si="15"/>
        <v>UPDATE Usuarios SET Loguin =398796 WHERE Id =22263</v>
      </c>
      <c r="M158" t="str">
        <f t="shared" si="16"/>
        <v>UPDATE Usuarios SET Celular =398796 WHERE Id =22263</v>
      </c>
      <c r="O158">
        <f t="shared" si="17"/>
        <v>398796</v>
      </c>
    </row>
    <row r="159" spans="1:15" ht="15.75" x14ac:dyDescent="0.25">
      <c r="A159">
        <v>6</v>
      </c>
      <c r="B159" s="8">
        <v>157</v>
      </c>
      <c r="C159" s="8">
        <v>1623</v>
      </c>
      <c r="D159" s="5" t="s">
        <v>34</v>
      </c>
      <c r="E159" s="5">
        <v>398797</v>
      </c>
      <c r="F159" s="5">
        <v>4156</v>
      </c>
      <c r="G159" s="5">
        <f>VLOOKUP(F159,Usuarios!$E$2:$M$269,9,0)</f>
        <v>22264</v>
      </c>
      <c r="H159" s="6">
        <v>3000</v>
      </c>
      <c r="I159" t="str">
        <f t="shared" si="12"/>
        <v>('LUIS HERNANDEZ', 1, 3,1,4156,0,'','','398797','398797','Monteria','22264'),</v>
      </c>
      <c r="J159" t="str">
        <f t="shared" si="13"/>
        <v>UPDATE Terceros SET IdUsuario =22264 WHERE Id =1623</v>
      </c>
      <c r="K159" t="str">
        <f t="shared" si="14"/>
        <v>UPDATE Terceros SET Celular =398797 WHERE Id =1623</v>
      </c>
      <c r="L159" t="str">
        <f t="shared" si="15"/>
        <v>UPDATE Usuarios SET Loguin =398797 WHERE Id =22264</v>
      </c>
      <c r="M159" t="str">
        <f t="shared" si="16"/>
        <v>UPDATE Usuarios SET Celular =398797 WHERE Id =22264</v>
      </c>
      <c r="O159">
        <f t="shared" si="17"/>
        <v>398797</v>
      </c>
    </row>
    <row r="160" spans="1:15" ht="15.75" x14ac:dyDescent="0.25">
      <c r="A160">
        <v>6</v>
      </c>
      <c r="B160" s="8">
        <v>158</v>
      </c>
      <c r="C160" s="8">
        <v>1624</v>
      </c>
      <c r="D160" s="5" t="s">
        <v>37</v>
      </c>
      <c r="E160" s="5">
        <v>398798</v>
      </c>
      <c r="F160" s="5">
        <v>4157</v>
      </c>
      <c r="G160" s="5">
        <f>VLOOKUP(F160,Usuarios!$E$2:$M$269,9,0)</f>
        <v>22265</v>
      </c>
      <c r="H160" s="6">
        <v>0</v>
      </c>
      <c r="I160" t="str">
        <f t="shared" si="12"/>
        <v>('MIGUEL', 1, 3,1,4157,0,'','','398798','398798','Monteria','22265'),</v>
      </c>
      <c r="J160" t="str">
        <f t="shared" si="13"/>
        <v>UPDATE Terceros SET IdUsuario =22265 WHERE Id =1624</v>
      </c>
      <c r="K160" t="str">
        <f t="shared" si="14"/>
        <v>UPDATE Terceros SET Celular =398798 WHERE Id =1624</v>
      </c>
      <c r="L160" t="str">
        <f t="shared" si="15"/>
        <v>UPDATE Usuarios SET Loguin =398798 WHERE Id =22265</v>
      </c>
      <c r="M160" t="str">
        <f t="shared" si="16"/>
        <v>UPDATE Usuarios SET Celular =398798 WHERE Id =22265</v>
      </c>
      <c r="O160">
        <f t="shared" si="17"/>
        <v>398798</v>
      </c>
    </row>
    <row r="161" spans="1:15" ht="15.75" x14ac:dyDescent="0.25">
      <c r="A161">
        <v>6</v>
      </c>
      <c r="B161" s="8">
        <v>159</v>
      </c>
      <c r="C161" s="8">
        <v>1625</v>
      </c>
      <c r="D161" s="5" t="s">
        <v>136</v>
      </c>
      <c r="E161" s="5">
        <v>398799</v>
      </c>
      <c r="F161" s="5">
        <v>4158</v>
      </c>
      <c r="G161" s="5">
        <f>VLOOKUP(F161,Usuarios!$E$2:$M$269,9,0)</f>
        <v>22266</v>
      </c>
      <c r="H161" s="6">
        <v>4000</v>
      </c>
      <c r="I161" t="str">
        <f t="shared" si="12"/>
        <v>('YESMY', 1, 3,1,4158,0,'','','398799','398799','Monteria','22266'),</v>
      </c>
      <c r="J161" t="str">
        <f t="shared" si="13"/>
        <v>UPDATE Terceros SET IdUsuario =22266 WHERE Id =1625</v>
      </c>
      <c r="K161" t="str">
        <f t="shared" si="14"/>
        <v>UPDATE Terceros SET Celular =398799 WHERE Id =1625</v>
      </c>
      <c r="L161" t="str">
        <f t="shared" si="15"/>
        <v>UPDATE Usuarios SET Loguin =398799 WHERE Id =22266</v>
      </c>
      <c r="M161" t="str">
        <f t="shared" si="16"/>
        <v>UPDATE Usuarios SET Celular =398799 WHERE Id =22266</v>
      </c>
      <c r="O161">
        <f t="shared" si="17"/>
        <v>398799</v>
      </c>
    </row>
    <row r="162" spans="1:15" ht="15.75" x14ac:dyDescent="0.25">
      <c r="A162">
        <v>6</v>
      </c>
      <c r="B162" s="8">
        <v>160</v>
      </c>
      <c r="C162" s="8">
        <v>1626</v>
      </c>
      <c r="D162" s="5" t="s">
        <v>18</v>
      </c>
      <c r="E162" s="5">
        <v>398800</v>
      </c>
      <c r="F162" s="5">
        <v>4159</v>
      </c>
      <c r="G162" s="5">
        <f>VLOOKUP(F162,Usuarios!$E$2:$M$269,9,0)</f>
        <v>22267</v>
      </c>
      <c r="H162" s="6">
        <v>1000</v>
      </c>
      <c r="I162" t="str">
        <f t="shared" si="12"/>
        <v>('LUZ ELENA', 1, 3,1,4159,0,'','','398800','398800','Monteria','22267'),</v>
      </c>
      <c r="J162" t="str">
        <f t="shared" si="13"/>
        <v>UPDATE Terceros SET IdUsuario =22267 WHERE Id =1626</v>
      </c>
      <c r="K162" t="str">
        <f t="shared" si="14"/>
        <v>UPDATE Terceros SET Celular =398800 WHERE Id =1626</v>
      </c>
      <c r="L162" t="str">
        <f t="shared" si="15"/>
        <v>UPDATE Usuarios SET Loguin =398800 WHERE Id =22267</v>
      </c>
      <c r="M162" t="str">
        <f t="shared" si="16"/>
        <v>UPDATE Usuarios SET Celular =398800 WHERE Id =22267</v>
      </c>
      <c r="O162">
        <f t="shared" si="17"/>
        <v>398800</v>
      </c>
    </row>
    <row r="163" spans="1:15" ht="15.75" x14ac:dyDescent="0.25">
      <c r="A163">
        <v>6</v>
      </c>
      <c r="B163" s="8">
        <v>161</v>
      </c>
      <c r="C163" s="8">
        <v>1627</v>
      </c>
      <c r="D163" s="5" t="s">
        <v>137</v>
      </c>
      <c r="E163" s="5">
        <v>398801</v>
      </c>
      <c r="F163" s="5">
        <v>4160</v>
      </c>
      <c r="G163" s="5">
        <f>VLOOKUP(F163,Usuarios!$E$2:$M$269,9,0)</f>
        <v>22268</v>
      </c>
      <c r="H163" s="6">
        <v>10000</v>
      </c>
      <c r="I163" t="str">
        <f t="shared" si="12"/>
        <v>('YESID', 1, 3,1,4160,0,'','','398801','398801','Monteria','22268'),</v>
      </c>
      <c r="J163" t="str">
        <f t="shared" si="13"/>
        <v>UPDATE Terceros SET IdUsuario =22268 WHERE Id =1627</v>
      </c>
      <c r="K163" t="str">
        <f t="shared" si="14"/>
        <v>UPDATE Terceros SET Celular =398801 WHERE Id =1627</v>
      </c>
      <c r="L163" t="str">
        <f t="shared" si="15"/>
        <v>UPDATE Usuarios SET Loguin =398801 WHERE Id =22268</v>
      </c>
      <c r="M163" t="str">
        <f t="shared" si="16"/>
        <v>UPDATE Usuarios SET Celular =398801 WHERE Id =22268</v>
      </c>
      <c r="O163">
        <f t="shared" si="17"/>
        <v>398801</v>
      </c>
    </row>
    <row r="164" spans="1:15" ht="15.75" x14ac:dyDescent="0.25">
      <c r="A164">
        <v>6</v>
      </c>
      <c r="B164" s="8">
        <v>162</v>
      </c>
      <c r="C164" s="8">
        <v>1628</v>
      </c>
      <c r="D164" s="5" t="s">
        <v>39</v>
      </c>
      <c r="E164" s="5">
        <v>398802</v>
      </c>
      <c r="F164" s="5">
        <v>4161</v>
      </c>
      <c r="G164" s="5">
        <f>VLOOKUP(F164,Usuarios!$E$2:$M$269,9,0)</f>
        <v>22269</v>
      </c>
      <c r="H164" s="6">
        <v>10000</v>
      </c>
      <c r="I164" t="str">
        <f t="shared" si="12"/>
        <v>('LINEY', 1, 3,1,4161,0,'','','398802','398802','Monteria','22269'),</v>
      </c>
      <c r="J164" t="str">
        <f t="shared" si="13"/>
        <v>UPDATE Terceros SET IdUsuario =22269 WHERE Id =1628</v>
      </c>
      <c r="K164" t="str">
        <f t="shared" si="14"/>
        <v>UPDATE Terceros SET Celular =398802 WHERE Id =1628</v>
      </c>
      <c r="L164" t="str">
        <f t="shared" si="15"/>
        <v>UPDATE Usuarios SET Loguin =398802 WHERE Id =22269</v>
      </c>
      <c r="M164" t="str">
        <f t="shared" si="16"/>
        <v>UPDATE Usuarios SET Celular =398802 WHERE Id =22269</v>
      </c>
      <c r="O164">
        <f t="shared" si="17"/>
        <v>398802</v>
      </c>
    </row>
    <row r="165" spans="1:15" ht="15.75" x14ac:dyDescent="0.25">
      <c r="A165">
        <v>6</v>
      </c>
      <c r="B165" s="8">
        <v>163</v>
      </c>
      <c r="C165" s="8">
        <v>1629</v>
      </c>
      <c r="D165" s="5" t="s">
        <v>7</v>
      </c>
      <c r="E165" s="5">
        <v>398803</v>
      </c>
      <c r="F165" s="5">
        <v>4162</v>
      </c>
      <c r="G165" s="5">
        <f>VLOOKUP(F165,Usuarios!$E$2:$M$269,9,0)</f>
        <v>22270</v>
      </c>
      <c r="H165" s="6">
        <v>8000</v>
      </c>
      <c r="I165" t="str">
        <f t="shared" si="12"/>
        <v>('KEILA', 1, 3,1,4162,0,'','','398803','398803','Monteria','22270'),</v>
      </c>
      <c r="J165" t="str">
        <f t="shared" si="13"/>
        <v>UPDATE Terceros SET IdUsuario =22270 WHERE Id =1629</v>
      </c>
      <c r="K165" t="str">
        <f t="shared" si="14"/>
        <v>UPDATE Terceros SET Celular =398803 WHERE Id =1629</v>
      </c>
      <c r="L165" t="str">
        <f t="shared" si="15"/>
        <v>UPDATE Usuarios SET Loguin =398803 WHERE Id =22270</v>
      </c>
      <c r="M165" t="str">
        <f t="shared" si="16"/>
        <v>UPDATE Usuarios SET Celular =398803 WHERE Id =22270</v>
      </c>
      <c r="O165">
        <f t="shared" si="17"/>
        <v>398803</v>
      </c>
    </row>
    <row r="166" spans="1:15" ht="15.75" x14ac:dyDescent="0.25">
      <c r="A166">
        <v>6</v>
      </c>
      <c r="B166" s="8">
        <v>164</v>
      </c>
      <c r="C166" s="8">
        <v>1630</v>
      </c>
      <c r="D166" s="5" t="s">
        <v>139</v>
      </c>
      <c r="E166" s="5">
        <v>398804</v>
      </c>
      <c r="F166" s="5">
        <v>4163</v>
      </c>
      <c r="G166" s="5">
        <f>VLOOKUP(F166,Usuarios!$E$2:$M$269,9,0)</f>
        <v>22271</v>
      </c>
      <c r="H166" s="6">
        <v>29000</v>
      </c>
      <c r="I166" t="str">
        <f t="shared" si="12"/>
        <v>('ROSIRIS', 1, 3,1,4163,0,'','','398804','398804','Monteria','22271'),</v>
      </c>
      <c r="J166" t="str">
        <f t="shared" si="13"/>
        <v>UPDATE Terceros SET IdUsuario =22271 WHERE Id =1630</v>
      </c>
      <c r="K166" t="str">
        <f t="shared" si="14"/>
        <v>UPDATE Terceros SET Celular =398804 WHERE Id =1630</v>
      </c>
      <c r="L166" t="str">
        <f t="shared" si="15"/>
        <v>UPDATE Usuarios SET Loguin =398804 WHERE Id =22271</v>
      </c>
      <c r="M166" t="str">
        <f t="shared" si="16"/>
        <v>UPDATE Usuarios SET Celular =398804 WHERE Id =22271</v>
      </c>
      <c r="O166">
        <f t="shared" si="17"/>
        <v>398804</v>
      </c>
    </row>
    <row r="167" spans="1:15" ht="15.75" x14ac:dyDescent="0.25">
      <c r="A167">
        <v>6</v>
      </c>
      <c r="B167" s="8">
        <v>165</v>
      </c>
      <c r="C167" s="8">
        <v>1631</v>
      </c>
      <c r="D167" s="5" t="s">
        <v>140</v>
      </c>
      <c r="E167" s="5">
        <v>398805</v>
      </c>
      <c r="F167" s="5">
        <v>4164</v>
      </c>
      <c r="G167" s="5">
        <f>VLOOKUP(F167,Usuarios!$E$2:$M$269,9,0)</f>
        <v>22272</v>
      </c>
      <c r="H167" s="6">
        <v>5000</v>
      </c>
      <c r="I167" t="str">
        <f t="shared" si="12"/>
        <v>('NELLY PADILLA', 1, 3,1,4164,0,'','','398805','398805','Monteria','22272'),</v>
      </c>
      <c r="J167" t="str">
        <f t="shared" si="13"/>
        <v>UPDATE Terceros SET IdUsuario =22272 WHERE Id =1631</v>
      </c>
      <c r="K167" t="str">
        <f t="shared" si="14"/>
        <v>UPDATE Terceros SET Celular =398805 WHERE Id =1631</v>
      </c>
      <c r="L167" t="str">
        <f t="shared" si="15"/>
        <v>UPDATE Usuarios SET Loguin =398805 WHERE Id =22272</v>
      </c>
      <c r="M167" t="str">
        <f t="shared" si="16"/>
        <v>UPDATE Usuarios SET Celular =398805 WHERE Id =22272</v>
      </c>
      <c r="O167">
        <f t="shared" si="17"/>
        <v>398805</v>
      </c>
    </row>
    <row r="168" spans="1:15" ht="15.75" x14ac:dyDescent="0.25">
      <c r="A168">
        <v>6</v>
      </c>
      <c r="B168" s="8">
        <v>166</v>
      </c>
      <c r="C168" s="8">
        <v>1632</v>
      </c>
      <c r="D168" s="5" t="s">
        <v>138</v>
      </c>
      <c r="E168" s="5">
        <v>398806</v>
      </c>
      <c r="F168" s="5">
        <v>4165</v>
      </c>
      <c r="G168" s="5">
        <f>VLOOKUP(F168,Usuarios!$E$2:$M$269,9,0)</f>
        <v>22273</v>
      </c>
      <c r="H168" s="5">
        <v>14000</v>
      </c>
      <c r="I168" t="str">
        <f t="shared" si="12"/>
        <v>('VALENTINA', 1, 3,1,4165,0,'','','398806','398806','Monteria','22273'),</v>
      </c>
      <c r="J168" t="str">
        <f t="shared" si="13"/>
        <v>UPDATE Terceros SET IdUsuario =22273 WHERE Id =1632</v>
      </c>
      <c r="K168" t="str">
        <f t="shared" si="14"/>
        <v>UPDATE Terceros SET Celular =398806 WHERE Id =1632</v>
      </c>
      <c r="L168" t="str">
        <f t="shared" si="15"/>
        <v>UPDATE Usuarios SET Loguin =398806 WHERE Id =22273</v>
      </c>
      <c r="M168" t="str">
        <f t="shared" si="16"/>
        <v>UPDATE Usuarios SET Celular =398806 WHERE Id =22273</v>
      </c>
      <c r="O168">
        <f t="shared" si="17"/>
        <v>398806</v>
      </c>
    </row>
    <row r="169" spans="1:15" ht="15.75" x14ac:dyDescent="0.25">
      <c r="A169">
        <v>6</v>
      </c>
      <c r="B169" s="8">
        <v>167</v>
      </c>
      <c r="C169" s="8">
        <v>1633</v>
      </c>
      <c r="D169" s="5" t="s">
        <v>4</v>
      </c>
      <c r="E169" s="5">
        <v>398807</v>
      </c>
      <c r="F169" s="5">
        <v>4166</v>
      </c>
      <c r="G169" s="5">
        <f>VLOOKUP(F169,Usuarios!$E$2:$M$269,9,0)</f>
        <v>22274</v>
      </c>
      <c r="H169" s="5">
        <v>19000</v>
      </c>
      <c r="I169" t="str">
        <f t="shared" si="12"/>
        <v>('ANDREA', 1, 3,1,4166,0,'','','398807','398807','Monteria','22274'),</v>
      </c>
      <c r="J169" t="str">
        <f t="shared" si="13"/>
        <v>UPDATE Terceros SET IdUsuario =22274 WHERE Id =1633</v>
      </c>
      <c r="K169" t="str">
        <f t="shared" si="14"/>
        <v>UPDATE Terceros SET Celular =398807 WHERE Id =1633</v>
      </c>
      <c r="L169" t="str">
        <f t="shared" si="15"/>
        <v>UPDATE Usuarios SET Loguin =398807 WHERE Id =22274</v>
      </c>
      <c r="M169" t="str">
        <f t="shared" si="16"/>
        <v>UPDATE Usuarios SET Celular =398807 WHERE Id =22274</v>
      </c>
      <c r="O169">
        <f t="shared" si="17"/>
        <v>398807</v>
      </c>
    </row>
    <row r="170" spans="1:15" ht="15.75" x14ac:dyDescent="0.25">
      <c r="A170">
        <v>6</v>
      </c>
      <c r="B170" s="8">
        <v>168</v>
      </c>
      <c r="C170" s="8">
        <v>1634</v>
      </c>
      <c r="D170" s="5" t="s">
        <v>18</v>
      </c>
      <c r="E170" s="5">
        <v>398808</v>
      </c>
      <c r="F170" s="5">
        <v>4167</v>
      </c>
      <c r="G170" s="5">
        <f>VLOOKUP(F170,Usuarios!$E$2:$M$269,9,0)</f>
        <v>22275</v>
      </c>
      <c r="H170" s="5">
        <v>2000</v>
      </c>
      <c r="I170" t="str">
        <f t="shared" si="12"/>
        <v>('LUZ ELENA', 1, 3,1,4167,0,'','','398808','398808','Monteria','22275'),</v>
      </c>
      <c r="J170" t="str">
        <f t="shared" si="13"/>
        <v>UPDATE Terceros SET IdUsuario =22275 WHERE Id =1634</v>
      </c>
      <c r="K170" t="str">
        <f t="shared" si="14"/>
        <v>UPDATE Terceros SET Celular =398808 WHERE Id =1634</v>
      </c>
      <c r="L170" t="str">
        <f t="shared" si="15"/>
        <v>UPDATE Usuarios SET Loguin =398808 WHERE Id =22275</v>
      </c>
      <c r="M170" t="str">
        <f t="shared" si="16"/>
        <v>UPDATE Usuarios SET Celular =398808 WHERE Id =22275</v>
      </c>
      <c r="O170">
        <f t="shared" si="17"/>
        <v>398808</v>
      </c>
    </row>
    <row r="171" spans="1:15" ht="15.75" x14ac:dyDescent="0.25">
      <c r="A171">
        <v>6</v>
      </c>
      <c r="B171" s="8">
        <v>169</v>
      </c>
      <c r="C171" s="8">
        <v>1635</v>
      </c>
      <c r="D171" s="5" t="s">
        <v>141</v>
      </c>
      <c r="E171" s="5">
        <v>398809</v>
      </c>
      <c r="F171" s="5">
        <v>4168</v>
      </c>
      <c r="G171" s="5">
        <f>VLOOKUP(F171,Usuarios!$E$2:$M$269,9,0)</f>
        <v>22276</v>
      </c>
      <c r="H171" s="5">
        <v>12000</v>
      </c>
      <c r="I171" t="str">
        <f t="shared" si="12"/>
        <v>('HERNAN ', 1, 3,1,4168,0,'','','398809','398809','Monteria','22276'),</v>
      </c>
      <c r="J171" t="str">
        <f t="shared" si="13"/>
        <v>UPDATE Terceros SET IdUsuario =22276 WHERE Id =1635</v>
      </c>
      <c r="K171" t="str">
        <f t="shared" si="14"/>
        <v>UPDATE Terceros SET Celular =398809 WHERE Id =1635</v>
      </c>
      <c r="L171" t="str">
        <f t="shared" si="15"/>
        <v>UPDATE Usuarios SET Loguin =398809 WHERE Id =22276</v>
      </c>
      <c r="M171" t="str">
        <f t="shared" si="16"/>
        <v>UPDATE Usuarios SET Celular =398809 WHERE Id =22276</v>
      </c>
      <c r="O171">
        <f t="shared" si="17"/>
        <v>398809</v>
      </c>
    </row>
    <row r="172" spans="1:15" ht="15.75" x14ac:dyDescent="0.25">
      <c r="A172">
        <v>6</v>
      </c>
      <c r="B172" s="8">
        <v>170</v>
      </c>
      <c r="C172" s="8">
        <v>1636</v>
      </c>
      <c r="D172" s="5" t="s">
        <v>258</v>
      </c>
      <c r="E172" s="5">
        <v>398810</v>
      </c>
      <c r="F172" s="5">
        <v>4169</v>
      </c>
      <c r="G172" s="5">
        <f>VLOOKUP(F172,Usuarios!$E$2:$M$269,9,0)</f>
        <v>22277</v>
      </c>
      <c r="H172" s="5">
        <v>0</v>
      </c>
      <c r="I172" t="str">
        <f t="shared" si="12"/>
        <v>('EVER GUTIERREZ', 1, 3,1,4169,0,'','','398810','398810','Monteria','22277'),</v>
      </c>
      <c r="J172" t="str">
        <f t="shared" si="13"/>
        <v>UPDATE Terceros SET IdUsuario =22277 WHERE Id =1636</v>
      </c>
      <c r="K172" t="str">
        <f t="shared" si="14"/>
        <v>UPDATE Terceros SET Celular =398810 WHERE Id =1636</v>
      </c>
      <c r="L172" t="str">
        <f t="shared" si="15"/>
        <v>UPDATE Usuarios SET Loguin =398810 WHERE Id =22277</v>
      </c>
      <c r="M172" t="str">
        <f t="shared" si="16"/>
        <v>UPDATE Usuarios SET Celular =398810 WHERE Id =22277</v>
      </c>
      <c r="O172">
        <f t="shared" si="17"/>
        <v>398810</v>
      </c>
    </row>
    <row r="173" spans="1:15" ht="15.75" x14ac:dyDescent="0.25">
      <c r="A173">
        <v>6</v>
      </c>
      <c r="B173" s="8">
        <v>171</v>
      </c>
      <c r="C173" s="8">
        <v>1637</v>
      </c>
      <c r="D173" s="5" t="s">
        <v>259</v>
      </c>
      <c r="E173" s="5">
        <v>398811</v>
      </c>
      <c r="F173" s="5">
        <v>4170</v>
      </c>
      <c r="G173" s="5">
        <f>VLOOKUP(F173,Usuarios!$E$2:$M$269,9,0)</f>
        <v>22278</v>
      </c>
      <c r="H173" s="5">
        <v>0</v>
      </c>
      <c r="I173" t="str">
        <f t="shared" si="12"/>
        <v>('JOANIS  SAENZ', 1, 3,1,4170,0,'','','398811','398811','Monteria','22278'),</v>
      </c>
      <c r="J173" t="str">
        <f t="shared" si="13"/>
        <v>UPDATE Terceros SET IdUsuario =22278 WHERE Id =1637</v>
      </c>
      <c r="K173" t="str">
        <f t="shared" si="14"/>
        <v>UPDATE Terceros SET Celular =398811 WHERE Id =1637</v>
      </c>
      <c r="L173" t="str">
        <f t="shared" si="15"/>
        <v>UPDATE Usuarios SET Loguin =398811 WHERE Id =22278</v>
      </c>
      <c r="M173" t="str">
        <f t="shared" si="16"/>
        <v>UPDATE Usuarios SET Celular =398811 WHERE Id =22278</v>
      </c>
      <c r="O173">
        <f t="shared" si="17"/>
        <v>398811</v>
      </c>
    </row>
    <row r="174" spans="1:15" ht="15.75" x14ac:dyDescent="0.25">
      <c r="A174">
        <v>6</v>
      </c>
      <c r="B174" s="8">
        <v>172</v>
      </c>
      <c r="C174" s="8">
        <v>1638</v>
      </c>
      <c r="D174" s="5" t="s">
        <v>260</v>
      </c>
      <c r="E174" s="5">
        <v>398812</v>
      </c>
      <c r="F174" s="5">
        <v>4171</v>
      </c>
      <c r="G174" s="5">
        <f>VLOOKUP(F174,Usuarios!$E$2:$M$269,9,0)</f>
        <v>22279</v>
      </c>
      <c r="H174" s="5">
        <v>18000</v>
      </c>
      <c r="I174" t="str">
        <f t="shared" si="12"/>
        <v>('LLAPOLO', 1, 3,1,4171,0,'','','398812','398812','Monteria','22279'),</v>
      </c>
      <c r="J174" t="str">
        <f t="shared" si="13"/>
        <v>UPDATE Terceros SET IdUsuario =22279 WHERE Id =1638</v>
      </c>
      <c r="K174" t="str">
        <f t="shared" si="14"/>
        <v>UPDATE Terceros SET Celular =398812 WHERE Id =1638</v>
      </c>
      <c r="L174" t="str">
        <f t="shared" si="15"/>
        <v>UPDATE Usuarios SET Loguin =398812 WHERE Id =22279</v>
      </c>
      <c r="M174" t="str">
        <f t="shared" si="16"/>
        <v>UPDATE Usuarios SET Celular =398812 WHERE Id =22279</v>
      </c>
      <c r="O174">
        <f t="shared" si="17"/>
        <v>398812</v>
      </c>
    </row>
    <row r="175" spans="1:15" ht="15.75" x14ac:dyDescent="0.25">
      <c r="A175">
        <v>6</v>
      </c>
      <c r="B175" s="8">
        <v>173</v>
      </c>
      <c r="C175" s="8">
        <v>1639</v>
      </c>
      <c r="D175" s="5" t="s">
        <v>129</v>
      </c>
      <c r="E175" s="5">
        <v>398813</v>
      </c>
      <c r="F175" s="5">
        <v>4172</v>
      </c>
      <c r="G175" s="5">
        <f>VLOOKUP(F175,Usuarios!$E$2:$M$269,9,0)</f>
        <v>22280</v>
      </c>
      <c r="H175" s="5">
        <v>0</v>
      </c>
      <c r="I175" t="str">
        <f t="shared" si="12"/>
        <v>('YADIS', 1, 3,1,4172,0,'','','398813','398813','Monteria','22280'),</v>
      </c>
      <c r="J175" t="str">
        <f t="shared" si="13"/>
        <v>UPDATE Terceros SET IdUsuario =22280 WHERE Id =1639</v>
      </c>
      <c r="K175" t="str">
        <f t="shared" si="14"/>
        <v>UPDATE Terceros SET Celular =398813 WHERE Id =1639</v>
      </c>
      <c r="L175" t="str">
        <f t="shared" si="15"/>
        <v>UPDATE Usuarios SET Loguin =398813 WHERE Id =22280</v>
      </c>
      <c r="M175" t="str">
        <f t="shared" si="16"/>
        <v>UPDATE Usuarios SET Celular =398813 WHERE Id =22280</v>
      </c>
      <c r="O175">
        <f t="shared" si="17"/>
        <v>398813</v>
      </c>
    </row>
    <row r="176" spans="1:15" ht="15.75" x14ac:dyDescent="0.25">
      <c r="A176">
        <v>6</v>
      </c>
      <c r="B176" s="8">
        <v>174</v>
      </c>
      <c r="C176" s="8">
        <v>1640</v>
      </c>
      <c r="D176" s="5" t="s">
        <v>261</v>
      </c>
      <c r="E176" s="5">
        <v>398814</v>
      </c>
      <c r="F176" s="5">
        <v>4173</v>
      </c>
      <c r="G176" s="5">
        <f>VLOOKUP(F176,Usuarios!$E$2:$M$269,9,0)</f>
        <v>22281</v>
      </c>
      <c r="H176" s="5">
        <v>6000</v>
      </c>
      <c r="I176" t="str">
        <f t="shared" si="12"/>
        <v>('KENDRY ALVAREZ', 1, 3,1,4173,0,'','','398814','398814','Monteria','22281'),</v>
      </c>
      <c r="J176" t="str">
        <f t="shared" si="13"/>
        <v>UPDATE Terceros SET IdUsuario =22281 WHERE Id =1640</v>
      </c>
      <c r="K176" t="str">
        <f t="shared" si="14"/>
        <v>UPDATE Terceros SET Celular =398814 WHERE Id =1640</v>
      </c>
      <c r="L176" t="str">
        <f t="shared" si="15"/>
        <v>UPDATE Usuarios SET Loguin =398814 WHERE Id =22281</v>
      </c>
      <c r="M176" t="str">
        <f t="shared" si="16"/>
        <v>UPDATE Usuarios SET Celular =398814 WHERE Id =22281</v>
      </c>
      <c r="O176">
        <f t="shared" si="17"/>
        <v>398814</v>
      </c>
    </row>
    <row r="177" spans="1:15" ht="15.75" x14ac:dyDescent="0.25">
      <c r="A177">
        <v>6</v>
      </c>
      <c r="B177" s="8">
        <v>175</v>
      </c>
      <c r="C177" s="8">
        <v>1641</v>
      </c>
      <c r="D177" s="5" t="s">
        <v>262</v>
      </c>
      <c r="E177" s="5">
        <v>398815</v>
      </c>
      <c r="F177" s="5">
        <v>4174</v>
      </c>
      <c r="G177" s="5">
        <f>VLOOKUP(F177,Usuarios!$E$2:$M$269,9,0)</f>
        <v>22282</v>
      </c>
      <c r="H177" s="5">
        <v>0</v>
      </c>
      <c r="I177" t="str">
        <f t="shared" si="12"/>
        <v>('YULECIM ', 1, 3,1,4174,0,'','','398815','398815','Monteria','22282'),</v>
      </c>
      <c r="J177" t="str">
        <f t="shared" si="13"/>
        <v>UPDATE Terceros SET IdUsuario =22282 WHERE Id =1641</v>
      </c>
      <c r="K177" t="str">
        <f t="shared" si="14"/>
        <v>UPDATE Terceros SET Celular =398815 WHERE Id =1641</v>
      </c>
      <c r="L177" t="str">
        <f t="shared" si="15"/>
        <v>UPDATE Usuarios SET Loguin =398815 WHERE Id =22282</v>
      </c>
      <c r="M177" t="str">
        <f t="shared" si="16"/>
        <v>UPDATE Usuarios SET Celular =398815 WHERE Id =22282</v>
      </c>
      <c r="O177">
        <f t="shared" si="17"/>
        <v>398815</v>
      </c>
    </row>
    <row r="178" spans="1:15" ht="15.75" x14ac:dyDescent="0.25">
      <c r="A178">
        <v>6</v>
      </c>
      <c r="B178" s="8">
        <v>176</v>
      </c>
      <c r="C178" s="8">
        <v>1642</v>
      </c>
      <c r="D178" s="5" t="s">
        <v>19</v>
      </c>
      <c r="E178" s="5">
        <v>398816</v>
      </c>
      <c r="F178" s="5">
        <v>4175</v>
      </c>
      <c r="G178" s="5">
        <f>VLOOKUP(F178,Usuarios!$E$2:$M$269,9,0)</f>
        <v>22283</v>
      </c>
      <c r="H178" s="5">
        <v>0</v>
      </c>
      <c r="I178" t="str">
        <f t="shared" si="12"/>
        <v>('DAYANA', 1, 3,1,4175,0,'','','398816','398816','Monteria','22283'),</v>
      </c>
      <c r="J178" t="str">
        <f t="shared" si="13"/>
        <v>UPDATE Terceros SET IdUsuario =22283 WHERE Id =1642</v>
      </c>
      <c r="K178" t="str">
        <f t="shared" si="14"/>
        <v>UPDATE Terceros SET Celular =398816 WHERE Id =1642</v>
      </c>
      <c r="L178" t="str">
        <f t="shared" si="15"/>
        <v>UPDATE Usuarios SET Loguin =398816 WHERE Id =22283</v>
      </c>
      <c r="M178" t="str">
        <f t="shared" si="16"/>
        <v>UPDATE Usuarios SET Celular =398816 WHERE Id =22283</v>
      </c>
      <c r="O178">
        <f t="shared" si="17"/>
        <v>398816</v>
      </c>
    </row>
    <row r="179" spans="1:15" ht="15.75" x14ac:dyDescent="0.25">
      <c r="A179">
        <v>6</v>
      </c>
      <c r="B179" s="8">
        <v>177</v>
      </c>
      <c r="C179" s="8">
        <v>1643</v>
      </c>
      <c r="D179" s="5" t="s">
        <v>17</v>
      </c>
      <c r="E179" s="5">
        <v>398817</v>
      </c>
      <c r="F179" s="5">
        <v>4176</v>
      </c>
      <c r="G179" s="5">
        <f>VLOOKUP(F179,Usuarios!$E$2:$M$269,9,0)</f>
        <v>22284</v>
      </c>
      <c r="H179" s="5">
        <v>16000</v>
      </c>
      <c r="I179" t="str">
        <f t="shared" si="12"/>
        <v>('ISABEL', 1, 3,1,4176,0,'','','398817','398817','Monteria','22284'),</v>
      </c>
      <c r="J179" t="str">
        <f t="shared" si="13"/>
        <v>UPDATE Terceros SET IdUsuario =22284 WHERE Id =1643</v>
      </c>
      <c r="K179" t="str">
        <f t="shared" si="14"/>
        <v>UPDATE Terceros SET Celular =398817 WHERE Id =1643</v>
      </c>
      <c r="L179" t="str">
        <f t="shared" si="15"/>
        <v>UPDATE Usuarios SET Loguin =398817 WHERE Id =22284</v>
      </c>
      <c r="M179" t="str">
        <f t="shared" si="16"/>
        <v>UPDATE Usuarios SET Celular =398817 WHERE Id =22284</v>
      </c>
      <c r="O179">
        <f t="shared" si="17"/>
        <v>398817</v>
      </c>
    </row>
    <row r="180" spans="1:15" ht="15.75" x14ac:dyDescent="0.25">
      <c r="A180">
        <v>6</v>
      </c>
      <c r="B180" s="8">
        <v>178</v>
      </c>
      <c r="C180" s="8">
        <v>1644</v>
      </c>
      <c r="D180" s="5" t="s">
        <v>44</v>
      </c>
      <c r="E180" s="5">
        <v>398818</v>
      </c>
      <c r="F180" s="5">
        <v>4177</v>
      </c>
      <c r="G180" s="5">
        <f>VLOOKUP(F180,Usuarios!$E$2:$M$269,9,0)</f>
        <v>22285</v>
      </c>
      <c r="H180" s="5">
        <v>11000</v>
      </c>
      <c r="I180" t="str">
        <f t="shared" si="12"/>
        <v>('ANGELICA', 1, 3,1,4177,0,'','','398818','398818','Monteria','22285'),</v>
      </c>
      <c r="J180" t="str">
        <f t="shared" si="13"/>
        <v>UPDATE Terceros SET IdUsuario =22285 WHERE Id =1644</v>
      </c>
      <c r="K180" t="str">
        <f t="shared" si="14"/>
        <v>UPDATE Terceros SET Celular =398818 WHERE Id =1644</v>
      </c>
      <c r="L180" t="str">
        <f t="shared" si="15"/>
        <v>UPDATE Usuarios SET Loguin =398818 WHERE Id =22285</v>
      </c>
      <c r="M180" t="str">
        <f t="shared" si="16"/>
        <v>UPDATE Usuarios SET Celular =398818 WHERE Id =22285</v>
      </c>
      <c r="O180">
        <f t="shared" si="17"/>
        <v>398818</v>
      </c>
    </row>
    <row r="181" spans="1:15" ht="15.75" x14ac:dyDescent="0.25">
      <c r="A181">
        <v>6</v>
      </c>
      <c r="B181" s="8">
        <v>179</v>
      </c>
      <c r="C181" s="8">
        <v>1645</v>
      </c>
      <c r="D181" s="5" t="s">
        <v>142</v>
      </c>
      <c r="E181" s="5">
        <v>398819</v>
      </c>
      <c r="F181" s="5">
        <v>4178</v>
      </c>
      <c r="G181" s="5">
        <f>VLOOKUP(F181,Usuarios!$E$2:$M$269,9,0)</f>
        <v>22286</v>
      </c>
      <c r="H181" s="5">
        <v>16000</v>
      </c>
      <c r="I181" t="str">
        <f t="shared" si="12"/>
        <v>('MARLON', 1, 3,1,4178,0,'','','398819','398819','Monteria','22286'),</v>
      </c>
      <c r="J181" t="str">
        <f t="shared" si="13"/>
        <v>UPDATE Terceros SET IdUsuario =22286 WHERE Id =1645</v>
      </c>
      <c r="K181" t="str">
        <f t="shared" si="14"/>
        <v>UPDATE Terceros SET Celular =398819 WHERE Id =1645</v>
      </c>
      <c r="L181" t="str">
        <f t="shared" si="15"/>
        <v>UPDATE Usuarios SET Loguin =398819 WHERE Id =22286</v>
      </c>
      <c r="M181" t="str">
        <f t="shared" si="16"/>
        <v>UPDATE Usuarios SET Celular =398819 WHERE Id =22286</v>
      </c>
      <c r="O181">
        <f t="shared" si="17"/>
        <v>398819</v>
      </c>
    </row>
    <row r="182" spans="1:15" ht="15.75" x14ac:dyDescent="0.25">
      <c r="A182">
        <v>6</v>
      </c>
      <c r="B182" s="8">
        <v>180</v>
      </c>
      <c r="C182" s="8">
        <v>1646</v>
      </c>
      <c r="D182" s="5" t="s">
        <v>263</v>
      </c>
      <c r="E182" s="5">
        <v>398820</v>
      </c>
      <c r="F182" s="5">
        <v>4179</v>
      </c>
      <c r="G182" s="5">
        <f>VLOOKUP(F182,Usuarios!$E$2:$M$269,9,0)</f>
        <v>22287</v>
      </c>
      <c r="H182" s="5">
        <v>6000</v>
      </c>
      <c r="I182" t="str">
        <f t="shared" si="12"/>
        <v>('MARA O LINA', 1, 3,1,4179,0,'','','398820','398820','Monteria','22287'),</v>
      </c>
      <c r="J182" t="str">
        <f t="shared" si="13"/>
        <v>UPDATE Terceros SET IdUsuario =22287 WHERE Id =1646</v>
      </c>
      <c r="K182" t="str">
        <f t="shared" si="14"/>
        <v>UPDATE Terceros SET Celular =398820 WHERE Id =1646</v>
      </c>
      <c r="L182" t="str">
        <f t="shared" si="15"/>
        <v>UPDATE Usuarios SET Loguin =398820 WHERE Id =22287</v>
      </c>
      <c r="M182" t="str">
        <f t="shared" si="16"/>
        <v>UPDATE Usuarios SET Celular =398820 WHERE Id =22287</v>
      </c>
      <c r="O182">
        <f t="shared" si="17"/>
        <v>398820</v>
      </c>
    </row>
    <row r="183" spans="1:15" ht="15.75" x14ac:dyDescent="0.25">
      <c r="A183">
        <v>6</v>
      </c>
      <c r="B183" s="8">
        <v>181</v>
      </c>
      <c r="C183" s="8">
        <v>1647</v>
      </c>
      <c r="D183" s="5" t="s">
        <v>264</v>
      </c>
      <c r="E183" s="5">
        <v>398821</v>
      </c>
      <c r="F183" s="5">
        <v>4180</v>
      </c>
      <c r="G183" s="5">
        <f>VLOOKUP(F183,Usuarios!$E$2:$M$269,9,0)</f>
        <v>22288</v>
      </c>
      <c r="H183" s="5">
        <v>15000</v>
      </c>
      <c r="I183" t="str">
        <f t="shared" si="12"/>
        <v>('MARCO COGOLLO', 1, 3,1,4180,0,'','','398821','398821','Monteria','22288'),</v>
      </c>
      <c r="J183" t="str">
        <f t="shared" si="13"/>
        <v>UPDATE Terceros SET IdUsuario =22288 WHERE Id =1647</v>
      </c>
      <c r="K183" t="str">
        <f t="shared" si="14"/>
        <v>UPDATE Terceros SET Celular =398821 WHERE Id =1647</v>
      </c>
      <c r="L183" t="str">
        <f t="shared" si="15"/>
        <v>UPDATE Usuarios SET Loguin =398821 WHERE Id =22288</v>
      </c>
      <c r="M183" t="str">
        <f t="shared" si="16"/>
        <v>UPDATE Usuarios SET Celular =398821 WHERE Id =22288</v>
      </c>
      <c r="O183">
        <f t="shared" si="17"/>
        <v>398821</v>
      </c>
    </row>
    <row r="184" spans="1:15" ht="15.75" x14ac:dyDescent="0.25">
      <c r="A184">
        <v>6</v>
      </c>
      <c r="B184" s="8">
        <v>182</v>
      </c>
      <c r="C184" s="8">
        <v>1648</v>
      </c>
      <c r="D184" s="5" t="s">
        <v>265</v>
      </c>
      <c r="E184" s="5">
        <v>398822</v>
      </c>
      <c r="F184" s="5">
        <v>4181</v>
      </c>
      <c r="G184" s="5">
        <f>VLOOKUP(F184,Usuarios!$E$2:$M$269,9,0)</f>
        <v>22289</v>
      </c>
      <c r="H184" s="5">
        <v>14000</v>
      </c>
      <c r="I184" t="str">
        <f t="shared" si="12"/>
        <v>('JAIME BOLIVAR ', 1, 3,1,4181,0,'','','398822','398822','Monteria','22289'),</v>
      </c>
      <c r="J184" t="str">
        <f t="shared" si="13"/>
        <v>UPDATE Terceros SET IdUsuario =22289 WHERE Id =1648</v>
      </c>
      <c r="K184" t="str">
        <f t="shared" si="14"/>
        <v>UPDATE Terceros SET Celular =398822 WHERE Id =1648</v>
      </c>
      <c r="L184" t="str">
        <f t="shared" si="15"/>
        <v>UPDATE Usuarios SET Loguin =398822 WHERE Id =22289</v>
      </c>
      <c r="M184" t="str">
        <f t="shared" si="16"/>
        <v>UPDATE Usuarios SET Celular =398822 WHERE Id =22289</v>
      </c>
      <c r="O184">
        <f t="shared" si="17"/>
        <v>398822</v>
      </c>
    </row>
    <row r="185" spans="1:15" ht="15.75" x14ac:dyDescent="0.25">
      <c r="A185">
        <v>6</v>
      </c>
      <c r="B185" s="8">
        <v>183</v>
      </c>
      <c r="C185" s="8">
        <v>1649</v>
      </c>
      <c r="D185" s="5" t="s">
        <v>21</v>
      </c>
      <c r="E185" s="5">
        <v>398823</v>
      </c>
      <c r="F185" s="5">
        <v>4182</v>
      </c>
      <c r="G185" s="5">
        <f>VLOOKUP(F185,Usuarios!$E$2:$M$269,9,0)</f>
        <v>22290</v>
      </c>
      <c r="H185" s="5">
        <v>6000</v>
      </c>
      <c r="I185" t="str">
        <f t="shared" si="12"/>
        <v>('YAIR', 1, 3,1,4182,0,'','','398823','398823','Monteria','22290'),</v>
      </c>
      <c r="J185" t="str">
        <f t="shared" si="13"/>
        <v>UPDATE Terceros SET IdUsuario =22290 WHERE Id =1649</v>
      </c>
      <c r="K185" t="str">
        <f t="shared" si="14"/>
        <v>UPDATE Terceros SET Celular =398823 WHERE Id =1649</v>
      </c>
      <c r="L185" t="str">
        <f t="shared" si="15"/>
        <v>UPDATE Usuarios SET Loguin =398823 WHERE Id =22290</v>
      </c>
      <c r="M185" t="str">
        <f t="shared" si="16"/>
        <v>UPDATE Usuarios SET Celular =398823 WHERE Id =22290</v>
      </c>
      <c r="O185">
        <f t="shared" si="17"/>
        <v>398823</v>
      </c>
    </row>
    <row r="186" spans="1:15" ht="15.75" x14ac:dyDescent="0.25">
      <c r="A186">
        <v>6</v>
      </c>
      <c r="B186" s="8">
        <v>184</v>
      </c>
      <c r="C186" s="8">
        <v>1650</v>
      </c>
      <c r="D186" s="5" t="s">
        <v>27</v>
      </c>
      <c r="E186" s="5">
        <v>398824</v>
      </c>
      <c r="F186" s="5">
        <v>4183</v>
      </c>
      <c r="G186" s="5">
        <f>VLOOKUP(F186,Usuarios!$E$2:$M$269,9,0)</f>
        <v>22291</v>
      </c>
      <c r="H186" s="5">
        <v>15000</v>
      </c>
      <c r="I186" t="str">
        <f t="shared" si="12"/>
        <v>('CARMEN', 1, 3,1,4183,0,'','','398824','398824','Monteria','22291'),</v>
      </c>
      <c r="J186" t="str">
        <f t="shared" si="13"/>
        <v>UPDATE Terceros SET IdUsuario =22291 WHERE Id =1650</v>
      </c>
      <c r="K186" t="str">
        <f t="shared" si="14"/>
        <v>UPDATE Terceros SET Celular =398824 WHERE Id =1650</v>
      </c>
      <c r="L186" t="str">
        <f t="shared" si="15"/>
        <v>UPDATE Usuarios SET Loguin =398824 WHERE Id =22291</v>
      </c>
      <c r="M186" t="str">
        <f t="shared" si="16"/>
        <v>UPDATE Usuarios SET Celular =398824 WHERE Id =22291</v>
      </c>
      <c r="O186">
        <f t="shared" si="17"/>
        <v>398824</v>
      </c>
    </row>
    <row r="187" spans="1:15" ht="15.75" x14ac:dyDescent="0.25">
      <c r="A187">
        <v>6</v>
      </c>
      <c r="B187" s="8">
        <v>185</v>
      </c>
      <c r="C187" s="8">
        <v>1651</v>
      </c>
      <c r="D187" s="5" t="s">
        <v>266</v>
      </c>
      <c r="E187" s="5">
        <v>398825</v>
      </c>
      <c r="F187" s="5">
        <v>4184</v>
      </c>
      <c r="G187" s="5">
        <f>VLOOKUP(F187,Usuarios!$E$2:$M$269,9,0)</f>
        <v>22292</v>
      </c>
      <c r="H187" s="5">
        <v>15000</v>
      </c>
      <c r="I187" t="str">
        <f t="shared" si="12"/>
        <v>('SHEILA MARQUEZ', 1, 3,1,4184,0,'','','398825','398825','Monteria','22292'),</v>
      </c>
      <c r="J187" t="str">
        <f t="shared" si="13"/>
        <v>UPDATE Terceros SET IdUsuario =22292 WHERE Id =1651</v>
      </c>
      <c r="K187" t="str">
        <f t="shared" si="14"/>
        <v>UPDATE Terceros SET Celular =398825 WHERE Id =1651</v>
      </c>
      <c r="L187" t="str">
        <f t="shared" si="15"/>
        <v>UPDATE Usuarios SET Loguin =398825 WHERE Id =22292</v>
      </c>
      <c r="M187" t="str">
        <f t="shared" si="16"/>
        <v>UPDATE Usuarios SET Celular =398825 WHERE Id =22292</v>
      </c>
      <c r="O187">
        <f t="shared" si="17"/>
        <v>398825</v>
      </c>
    </row>
    <row r="188" spans="1:15" ht="15.75" x14ac:dyDescent="0.25">
      <c r="A188">
        <v>6</v>
      </c>
      <c r="B188" s="8">
        <v>186</v>
      </c>
      <c r="C188" s="8">
        <v>1652</v>
      </c>
      <c r="D188" s="5" t="s">
        <v>267</v>
      </c>
      <c r="E188" s="5">
        <v>398826</v>
      </c>
      <c r="F188" s="5">
        <v>4185</v>
      </c>
      <c r="G188" s="5">
        <f>VLOOKUP(F188,Usuarios!$E$2:$M$269,9,0)</f>
        <v>22293</v>
      </c>
      <c r="H188" s="5">
        <v>0</v>
      </c>
      <c r="I188" t="str">
        <f t="shared" si="12"/>
        <v>('MARIA  CLARA', 1, 3,1,4185,0,'','','398826','398826','Monteria','22293'),</v>
      </c>
      <c r="J188" t="str">
        <f t="shared" si="13"/>
        <v>UPDATE Terceros SET IdUsuario =22293 WHERE Id =1652</v>
      </c>
      <c r="K188" t="str">
        <f t="shared" si="14"/>
        <v>UPDATE Terceros SET Celular =398826 WHERE Id =1652</v>
      </c>
      <c r="L188" t="str">
        <f t="shared" si="15"/>
        <v>UPDATE Usuarios SET Loguin =398826 WHERE Id =22293</v>
      </c>
      <c r="M188" t="str">
        <f t="shared" si="16"/>
        <v>UPDATE Usuarios SET Celular =398826 WHERE Id =22293</v>
      </c>
      <c r="O188">
        <f t="shared" si="17"/>
        <v>398826</v>
      </c>
    </row>
    <row r="189" spans="1:15" ht="15.75" x14ac:dyDescent="0.25">
      <c r="A189">
        <v>6</v>
      </c>
      <c r="B189" s="8">
        <v>187</v>
      </c>
      <c r="C189" s="8">
        <v>1653</v>
      </c>
      <c r="D189" s="5" t="s">
        <v>268</v>
      </c>
      <c r="E189" s="5">
        <v>398827</v>
      </c>
      <c r="F189" s="5">
        <v>4186</v>
      </c>
      <c r="G189" s="5">
        <f>VLOOKUP(F189,Usuarios!$E$2:$M$269,9,0)</f>
        <v>22294</v>
      </c>
      <c r="H189" s="5">
        <v>11000</v>
      </c>
      <c r="I189" t="str">
        <f t="shared" si="12"/>
        <v>('REINEL', 1, 3,1,4186,0,'','','398827','398827','Monteria','22294'),</v>
      </c>
      <c r="J189" t="str">
        <f t="shared" si="13"/>
        <v>UPDATE Terceros SET IdUsuario =22294 WHERE Id =1653</v>
      </c>
      <c r="K189" t="str">
        <f t="shared" si="14"/>
        <v>UPDATE Terceros SET Celular =398827 WHERE Id =1653</v>
      </c>
      <c r="L189" t="str">
        <f t="shared" si="15"/>
        <v>UPDATE Usuarios SET Loguin =398827 WHERE Id =22294</v>
      </c>
      <c r="M189" t="str">
        <f t="shared" si="16"/>
        <v>UPDATE Usuarios SET Celular =398827 WHERE Id =22294</v>
      </c>
      <c r="O189">
        <f t="shared" si="17"/>
        <v>398827</v>
      </c>
    </row>
    <row r="190" spans="1:15" ht="15.75" x14ac:dyDescent="0.25">
      <c r="A190">
        <v>6</v>
      </c>
      <c r="B190" s="8">
        <v>188</v>
      </c>
      <c r="C190" s="8">
        <v>1654</v>
      </c>
      <c r="D190" s="5" t="s">
        <v>143</v>
      </c>
      <c r="E190" s="5">
        <v>398828</v>
      </c>
      <c r="F190" s="5">
        <v>4187</v>
      </c>
      <c r="G190" s="5">
        <f>VLOOKUP(F190,Usuarios!$E$2:$M$269,9,0)</f>
        <v>22295</v>
      </c>
      <c r="H190" s="5">
        <v>35000</v>
      </c>
      <c r="I190" t="str">
        <f t="shared" si="12"/>
        <v>('DAIRO LUIS VARGAS', 1, 3,1,4187,0,'','','398828','398828','Monteria','22295'),</v>
      </c>
      <c r="J190" t="str">
        <f t="shared" si="13"/>
        <v>UPDATE Terceros SET IdUsuario =22295 WHERE Id =1654</v>
      </c>
      <c r="K190" t="str">
        <f t="shared" si="14"/>
        <v>UPDATE Terceros SET Celular =398828 WHERE Id =1654</v>
      </c>
      <c r="L190" t="str">
        <f t="shared" si="15"/>
        <v>UPDATE Usuarios SET Loguin =398828 WHERE Id =22295</v>
      </c>
      <c r="M190" t="str">
        <f t="shared" si="16"/>
        <v>UPDATE Usuarios SET Celular =398828 WHERE Id =22295</v>
      </c>
      <c r="O190">
        <f t="shared" si="17"/>
        <v>398828</v>
      </c>
    </row>
    <row r="191" spans="1:15" ht="15.75" x14ac:dyDescent="0.25">
      <c r="A191">
        <v>6</v>
      </c>
      <c r="B191" s="8">
        <v>189</v>
      </c>
      <c r="C191" s="8">
        <v>1655</v>
      </c>
      <c r="D191" s="5" t="s">
        <v>269</v>
      </c>
      <c r="E191" s="5">
        <v>398829</v>
      </c>
      <c r="F191" s="5">
        <v>4188</v>
      </c>
      <c r="G191" s="5">
        <f>VLOOKUP(F191,Usuarios!$E$2:$M$269,9,0)</f>
        <v>22296</v>
      </c>
      <c r="H191" s="5">
        <v>22000</v>
      </c>
      <c r="I191" t="str">
        <f t="shared" si="12"/>
        <v>('FRANKLIM', 1, 3,1,4188,0,'','','398829','398829','Monteria','22296'),</v>
      </c>
      <c r="J191" t="str">
        <f t="shared" si="13"/>
        <v>UPDATE Terceros SET IdUsuario =22296 WHERE Id =1655</v>
      </c>
      <c r="K191" t="str">
        <f t="shared" si="14"/>
        <v>UPDATE Terceros SET Celular =398829 WHERE Id =1655</v>
      </c>
      <c r="L191" t="str">
        <f t="shared" si="15"/>
        <v>UPDATE Usuarios SET Loguin =398829 WHERE Id =22296</v>
      </c>
      <c r="M191" t="str">
        <f t="shared" si="16"/>
        <v>UPDATE Usuarios SET Celular =398829 WHERE Id =22296</v>
      </c>
      <c r="O191">
        <f t="shared" si="17"/>
        <v>398829</v>
      </c>
    </row>
    <row r="192" spans="1:15" ht="15.75" x14ac:dyDescent="0.25">
      <c r="A192">
        <v>6</v>
      </c>
      <c r="B192" s="8">
        <v>190</v>
      </c>
      <c r="C192" s="8">
        <v>1656</v>
      </c>
      <c r="D192" s="5" t="s">
        <v>144</v>
      </c>
      <c r="E192" s="5">
        <v>398830</v>
      </c>
      <c r="F192" s="5">
        <v>4189</v>
      </c>
      <c r="G192" s="5">
        <f>VLOOKUP(F192,Usuarios!$E$2:$M$269,9,0)</f>
        <v>22297</v>
      </c>
      <c r="H192" s="5">
        <v>10000</v>
      </c>
      <c r="I192" t="str">
        <f t="shared" si="12"/>
        <v>('CARMEN BURGOS', 1, 3,1,4189,0,'','','398830','398830','Monteria','22297'),</v>
      </c>
      <c r="J192" t="str">
        <f t="shared" si="13"/>
        <v>UPDATE Terceros SET IdUsuario =22297 WHERE Id =1656</v>
      </c>
      <c r="K192" t="str">
        <f t="shared" si="14"/>
        <v>UPDATE Terceros SET Celular =398830 WHERE Id =1656</v>
      </c>
      <c r="L192" t="str">
        <f t="shared" si="15"/>
        <v>UPDATE Usuarios SET Loguin =398830 WHERE Id =22297</v>
      </c>
      <c r="M192" t="str">
        <f t="shared" si="16"/>
        <v>UPDATE Usuarios SET Celular =398830 WHERE Id =22297</v>
      </c>
      <c r="O192">
        <f t="shared" si="17"/>
        <v>398830</v>
      </c>
    </row>
    <row r="193" spans="1:15" ht="15.75" x14ac:dyDescent="0.25">
      <c r="A193">
        <v>6</v>
      </c>
      <c r="B193" s="8">
        <v>191</v>
      </c>
      <c r="C193" s="8">
        <v>1657</v>
      </c>
      <c r="D193" s="5" t="s">
        <v>8</v>
      </c>
      <c r="E193" s="5">
        <v>398831</v>
      </c>
      <c r="F193" s="5">
        <v>4190</v>
      </c>
      <c r="G193" s="5">
        <f>VLOOKUP(F193,Usuarios!$E$2:$M$269,9,0)</f>
        <v>22298</v>
      </c>
      <c r="H193" s="5">
        <v>13000</v>
      </c>
      <c r="I193" t="str">
        <f t="shared" si="12"/>
        <v>('MARIA', 1, 3,1,4190,0,'','','398831','398831','Monteria','22298'),</v>
      </c>
      <c r="J193" t="str">
        <f t="shared" si="13"/>
        <v>UPDATE Terceros SET IdUsuario =22298 WHERE Id =1657</v>
      </c>
      <c r="K193" t="str">
        <f t="shared" si="14"/>
        <v>UPDATE Terceros SET Celular =398831 WHERE Id =1657</v>
      </c>
      <c r="L193" t="str">
        <f t="shared" si="15"/>
        <v>UPDATE Usuarios SET Loguin =398831 WHERE Id =22298</v>
      </c>
      <c r="M193" t="str">
        <f t="shared" si="16"/>
        <v>UPDATE Usuarios SET Celular =398831 WHERE Id =22298</v>
      </c>
      <c r="O193">
        <f t="shared" si="17"/>
        <v>398831</v>
      </c>
    </row>
    <row r="194" spans="1:15" ht="15.75" x14ac:dyDescent="0.25">
      <c r="A194">
        <v>6</v>
      </c>
      <c r="B194" s="8">
        <v>192</v>
      </c>
      <c r="C194" s="8">
        <v>1658</v>
      </c>
      <c r="D194" s="5" t="s">
        <v>33</v>
      </c>
      <c r="E194" s="5">
        <v>398832</v>
      </c>
      <c r="F194" s="5">
        <v>4191</v>
      </c>
      <c r="G194" s="5">
        <f>VLOOKUP(F194,Usuarios!$E$2:$M$269,9,0)</f>
        <v>22299</v>
      </c>
      <c r="H194" s="5">
        <v>10000</v>
      </c>
      <c r="I194" t="str">
        <f t="shared" si="12"/>
        <v>('DANIELA MARTINEZ', 1, 3,1,4191,0,'','','398832','398832','Monteria','22299'),</v>
      </c>
      <c r="J194" t="str">
        <f t="shared" si="13"/>
        <v>UPDATE Terceros SET IdUsuario =22299 WHERE Id =1658</v>
      </c>
      <c r="K194" t="str">
        <f t="shared" si="14"/>
        <v>UPDATE Terceros SET Celular =398832 WHERE Id =1658</v>
      </c>
      <c r="L194" t="str">
        <f t="shared" si="15"/>
        <v>UPDATE Usuarios SET Loguin =398832 WHERE Id =22299</v>
      </c>
      <c r="M194" t="str">
        <f t="shared" si="16"/>
        <v>UPDATE Usuarios SET Celular =398832 WHERE Id =22299</v>
      </c>
      <c r="O194">
        <f t="shared" si="17"/>
        <v>398832</v>
      </c>
    </row>
    <row r="195" spans="1:15" ht="15.75" x14ac:dyDescent="0.25">
      <c r="A195">
        <v>6</v>
      </c>
      <c r="B195" s="8">
        <v>193</v>
      </c>
      <c r="C195" s="8">
        <v>1659</v>
      </c>
      <c r="D195" s="5" t="s">
        <v>270</v>
      </c>
      <c r="E195" s="5">
        <v>398833</v>
      </c>
      <c r="F195" s="5">
        <v>4192</v>
      </c>
      <c r="G195" s="5">
        <f>VLOOKUP(F195,Usuarios!$E$2:$M$269,9,0)</f>
        <v>22300</v>
      </c>
      <c r="H195" s="5">
        <v>4000</v>
      </c>
      <c r="I195" t="str">
        <f t="shared" si="12"/>
        <v>('SEÑORA  TEREZA', 1, 3,1,4192,0,'','','398833','398833','Monteria','22300'),</v>
      </c>
      <c r="J195" t="str">
        <f t="shared" si="13"/>
        <v>UPDATE Terceros SET IdUsuario =22300 WHERE Id =1659</v>
      </c>
      <c r="K195" t="str">
        <f t="shared" si="14"/>
        <v>UPDATE Terceros SET Celular =398833 WHERE Id =1659</v>
      </c>
      <c r="L195" t="str">
        <f t="shared" si="15"/>
        <v>UPDATE Usuarios SET Loguin =398833 WHERE Id =22300</v>
      </c>
      <c r="M195" t="str">
        <f t="shared" si="16"/>
        <v>UPDATE Usuarios SET Celular =398833 WHERE Id =22300</v>
      </c>
      <c r="O195">
        <f t="shared" si="17"/>
        <v>398833</v>
      </c>
    </row>
    <row r="196" spans="1:15" ht="15.75" x14ac:dyDescent="0.25">
      <c r="A196">
        <v>6</v>
      </c>
      <c r="B196" s="8">
        <v>194</v>
      </c>
      <c r="C196" s="8">
        <v>1660</v>
      </c>
      <c r="D196" s="5" t="s">
        <v>30</v>
      </c>
      <c r="E196" s="5">
        <v>398834</v>
      </c>
      <c r="F196" s="5">
        <v>4193</v>
      </c>
      <c r="G196" s="5">
        <f>VLOOKUP(F196,Usuarios!$E$2:$M$269,9,0)</f>
        <v>22301</v>
      </c>
      <c r="H196" s="5">
        <v>1000</v>
      </c>
      <c r="I196" t="str">
        <f t="shared" ref="I196:I259" si="18">"('" &amp; D196 &amp; "', 1, 3,1," &amp; F196 &amp; ",0,'','','" &amp; E196 &amp; "','" &amp;E196 &amp; "','Monteria','" &amp; G196 &amp; "'),"</f>
        <v>('ELIDA', 1, 3,1,4193,0,'','','398834','398834','Monteria','22301'),</v>
      </c>
      <c r="J196" t="str">
        <f t="shared" ref="J196:J259" si="19">"UPDATE Terceros SET IdUsuario =" &amp; G196 &amp; " WHERE Id =" &amp;C196</f>
        <v>UPDATE Terceros SET IdUsuario =22301 WHERE Id =1660</v>
      </c>
      <c r="K196" t="str">
        <f t="shared" ref="K196:K259" si="20">"UPDATE Terceros SET Celular =" &amp; E196 &amp; " WHERE Id =" &amp;C196</f>
        <v>UPDATE Terceros SET Celular =398834 WHERE Id =1660</v>
      </c>
      <c r="L196" t="str">
        <f t="shared" ref="L196:L259" si="21">"UPDATE Usuarios SET Loguin =" &amp; E196 &amp; " WHERE Id =" &amp;G196</f>
        <v>UPDATE Usuarios SET Loguin =398834 WHERE Id =22301</v>
      </c>
      <c r="M196" t="str">
        <f t="shared" ref="M196:M259" si="22">"UPDATE Usuarios SET Celular =" &amp; E196 &amp; " WHERE Id =" &amp;G196</f>
        <v>UPDATE Usuarios SET Celular =398834 WHERE Id =22301</v>
      </c>
      <c r="O196">
        <f t="shared" ref="O196:O259" si="23">IF(E196="","300" &amp;F196,E196)</f>
        <v>398834</v>
      </c>
    </row>
    <row r="197" spans="1:15" ht="15.75" x14ac:dyDescent="0.25">
      <c r="A197">
        <v>6</v>
      </c>
      <c r="B197" s="8">
        <v>195</v>
      </c>
      <c r="C197" s="8">
        <v>1661</v>
      </c>
      <c r="D197" s="5" t="s">
        <v>271</v>
      </c>
      <c r="E197" s="5">
        <v>398835</v>
      </c>
      <c r="F197" s="5">
        <v>4194</v>
      </c>
      <c r="G197" s="5">
        <f>VLOOKUP(F197,Usuarios!$E$2:$M$269,9,0)</f>
        <v>22302</v>
      </c>
      <c r="H197" s="5">
        <v>0</v>
      </c>
      <c r="I197" t="str">
        <f t="shared" si="18"/>
        <v>('LUIS YEPES', 1, 3,1,4194,0,'','','398835','398835','Monteria','22302'),</v>
      </c>
      <c r="J197" t="str">
        <f t="shared" si="19"/>
        <v>UPDATE Terceros SET IdUsuario =22302 WHERE Id =1661</v>
      </c>
      <c r="K197" t="str">
        <f t="shared" si="20"/>
        <v>UPDATE Terceros SET Celular =398835 WHERE Id =1661</v>
      </c>
      <c r="L197" t="str">
        <f t="shared" si="21"/>
        <v>UPDATE Usuarios SET Loguin =398835 WHERE Id =22302</v>
      </c>
      <c r="M197" t="str">
        <f t="shared" si="22"/>
        <v>UPDATE Usuarios SET Celular =398835 WHERE Id =22302</v>
      </c>
      <c r="O197">
        <f t="shared" si="23"/>
        <v>398835</v>
      </c>
    </row>
    <row r="198" spans="1:15" ht="15.75" x14ac:dyDescent="0.25">
      <c r="A198">
        <v>6</v>
      </c>
      <c r="B198" s="8">
        <v>196</v>
      </c>
      <c r="C198" s="8">
        <v>1662</v>
      </c>
      <c r="D198" s="5" t="s">
        <v>272</v>
      </c>
      <c r="E198" s="5">
        <v>398836</v>
      </c>
      <c r="F198" s="5">
        <v>4195</v>
      </c>
      <c r="G198" s="5">
        <f>VLOOKUP(F198,Usuarios!$E$2:$M$269,9,0)</f>
        <v>22303</v>
      </c>
      <c r="H198" s="5">
        <v>29000</v>
      </c>
      <c r="I198" t="str">
        <f t="shared" si="18"/>
        <v>('OFELIA PAEZ', 1, 3,1,4195,0,'','','398836','398836','Monteria','22303'),</v>
      </c>
      <c r="J198" t="str">
        <f t="shared" si="19"/>
        <v>UPDATE Terceros SET IdUsuario =22303 WHERE Id =1662</v>
      </c>
      <c r="K198" t="str">
        <f t="shared" si="20"/>
        <v>UPDATE Terceros SET Celular =398836 WHERE Id =1662</v>
      </c>
      <c r="L198" t="str">
        <f t="shared" si="21"/>
        <v>UPDATE Usuarios SET Loguin =398836 WHERE Id =22303</v>
      </c>
      <c r="M198" t="str">
        <f t="shared" si="22"/>
        <v>UPDATE Usuarios SET Celular =398836 WHERE Id =22303</v>
      </c>
      <c r="O198">
        <f t="shared" si="23"/>
        <v>398836</v>
      </c>
    </row>
    <row r="199" spans="1:15" ht="15.75" x14ac:dyDescent="0.25">
      <c r="A199">
        <v>6</v>
      </c>
      <c r="B199" s="8">
        <v>197</v>
      </c>
      <c r="C199" s="8">
        <v>1663</v>
      </c>
      <c r="D199" s="5" t="s">
        <v>29</v>
      </c>
      <c r="E199" s="5">
        <v>398837</v>
      </c>
      <c r="F199" s="5">
        <v>4196</v>
      </c>
      <c r="G199" s="5">
        <f>VLOOKUP(F199,Usuarios!$E$2:$M$269,9,0)</f>
        <v>22304</v>
      </c>
      <c r="H199" s="5">
        <v>25000</v>
      </c>
      <c r="I199" t="str">
        <f t="shared" si="18"/>
        <v>('YULIANA', 1, 3,1,4196,0,'','','398837','398837','Monteria','22304'),</v>
      </c>
      <c r="J199" t="str">
        <f t="shared" si="19"/>
        <v>UPDATE Terceros SET IdUsuario =22304 WHERE Id =1663</v>
      </c>
      <c r="K199" t="str">
        <f t="shared" si="20"/>
        <v>UPDATE Terceros SET Celular =398837 WHERE Id =1663</v>
      </c>
      <c r="L199" t="str">
        <f t="shared" si="21"/>
        <v>UPDATE Usuarios SET Loguin =398837 WHERE Id =22304</v>
      </c>
      <c r="M199" t="str">
        <f t="shared" si="22"/>
        <v>UPDATE Usuarios SET Celular =398837 WHERE Id =22304</v>
      </c>
      <c r="O199">
        <f t="shared" si="23"/>
        <v>398837</v>
      </c>
    </row>
    <row r="200" spans="1:15" ht="15.75" x14ac:dyDescent="0.25">
      <c r="A200">
        <v>6</v>
      </c>
      <c r="B200" s="8">
        <v>198</v>
      </c>
      <c r="C200" s="8">
        <v>1664</v>
      </c>
      <c r="D200" s="5" t="s">
        <v>273</v>
      </c>
      <c r="E200" s="5">
        <v>398838</v>
      </c>
      <c r="F200" s="5">
        <v>4197</v>
      </c>
      <c r="G200" s="5">
        <f>VLOOKUP(F200,Usuarios!$E$2:$M$269,9,0)</f>
        <v>22305</v>
      </c>
      <c r="H200" s="5">
        <v>18000</v>
      </c>
      <c r="I200" t="str">
        <f t="shared" si="18"/>
        <v>('GUSTAVO SUAREZ', 1, 3,1,4197,0,'','','398838','398838','Monteria','22305'),</v>
      </c>
      <c r="J200" t="str">
        <f t="shared" si="19"/>
        <v>UPDATE Terceros SET IdUsuario =22305 WHERE Id =1664</v>
      </c>
      <c r="K200" t="str">
        <f t="shared" si="20"/>
        <v>UPDATE Terceros SET Celular =398838 WHERE Id =1664</v>
      </c>
      <c r="L200" t="str">
        <f t="shared" si="21"/>
        <v>UPDATE Usuarios SET Loguin =398838 WHERE Id =22305</v>
      </c>
      <c r="M200" t="str">
        <f t="shared" si="22"/>
        <v>UPDATE Usuarios SET Celular =398838 WHERE Id =22305</v>
      </c>
      <c r="O200">
        <f t="shared" si="23"/>
        <v>398838</v>
      </c>
    </row>
    <row r="201" spans="1:15" ht="15.75" x14ac:dyDescent="0.25">
      <c r="A201">
        <v>6</v>
      </c>
      <c r="B201" s="8">
        <v>199</v>
      </c>
      <c r="C201" s="8">
        <v>1665</v>
      </c>
      <c r="D201" s="5" t="s">
        <v>38</v>
      </c>
      <c r="E201" s="5">
        <v>398839</v>
      </c>
      <c r="F201" s="5">
        <v>4198</v>
      </c>
      <c r="G201" s="5">
        <f>VLOOKUP(F201,Usuarios!$E$2:$M$269,9,0)</f>
        <v>22306</v>
      </c>
      <c r="H201" s="5">
        <v>1000</v>
      </c>
      <c r="I201" t="str">
        <f t="shared" si="18"/>
        <v>('LUIS', 1, 3,1,4198,0,'','','398839','398839','Monteria','22306'),</v>
      </c>
      <c r="J201" t="str">
        <f t="shared" si="19"/>
        <v>UPDATE Terceros SET IdUsuario =22306 WHERE Id =1665</v>
      </c>
      <c r="K201" t="str">
        <f t="shared" si="20"/>
        <v>UPDATE Terceros SET Celular =398839 WHERE Id =1665</v>
      </c>
      <c r="L201" t="str">
        <f t="shared" si="21"/>
        <v>UPDATE Usuarios SET Loguin =398839 WHERE Id =22306</v>
      </c>
      <c r="M201" t="str">
        <f t="shared" si="22"/>
        <v>UPDATE Usuarios SET Celular =398839 WHERE Id =22306</v>
      </c>
      <c r="O201">
        <f t="shared" si="23"/>
        <v>398839</v>
      </c>
    </row>
    <row r="202" spans="1:15" ht="15.75" x14ac:dyDescent="0.25">
      <c r="A202">
        <v>6</v>
      </c>
      <c r="B202" s="8">
        <v>200</v>
      </c>
      <c r="C202" s="8">
        <v>1666</v>
      </c>
      <c r="D202" s="5" t="s">
        <v>274</v>
      </c>
      <c r="E202" s="5">
        <v>398840</v>
      </c>
      <c r="F202" s="5">
        <v>4199</v>
      </c>
      <c r="G202" s="5">
        <f>VLOOKUP(F202,Usuarios!$E$2:$M$269,9,0)</f>
        <v>22307</v>
      </c>
      <c r="H202" s="5">
        <v>0</v>
      </c>
      <c r="I202" t="str">
        <f t="shared" si="18"/>
        <v>('ROSALINA', 1, 3,1,4199,0,'','','398840','398840','Monteria','22307'),</v>
      </c>
      <c r="J202" t="str">
        <f t="shared" si="19"/>
        <v>UPDATE Terceros SET IdUsuario =22307 WHERE Id =1666</v>
      </c>
      <c r="K202" t="str">
        <f t="shared" si="20"/>
        <v>UPDATE Terceros SET Celular =398840 WHERE Id =1666</v>
      </c>
      <c r="L202" t="str">
        <f t="shared" si="21"/>
        <v>UPDATE Usuarios SET Loguin =398840 WHERE Id =22307</v>
      </c>
      <c r="M202" t="str">
        <f t="shared" si="22"/>
        <v>UPDATE Usuarios SET Celular =398840 WHERE Id =22307</v>
      </c>
      <c r="O202">
        <f t="shared" si="23"/>
        <v>398840</v>
      </c>
    </row>
    <row r="203" spans="1:15" ht="15.75" x14ac:dyDescent="0.25">
      <c r="A203">
        <v>6</v>
      </c>
      <c r="B203" s="8">
        <v>201</v>
      </c>
      <c r="C203" s="8">
        <v>1667</v>
      </c>
      <c r="D203" s="5" t="s">
        <v>275</v>
      </c>
      <c r="E203" s="5">
        <v>398841</v>
      </c>
      <c r="F203" s="5">
        <v>4200</v>
      </c>
      <c r="G203" s="5">
        <f>VLOOKUP(F203,Usuarios!$E$2:$M$269,9,0)</f>
        <v>22308</v>
      </c>
      <c r="H203" s="5">
        <v>15000</v>
      </c>
      <c r="I203" t="str">
        <f t="shared" si="18"/>
        <v>('DEONIS', 1, 3,1,4200,0,'','','398841','398841','Monteria','22308'),</v>
      </c>
      <c r="J203" t="str">
        <f t="shared" si="19"/>
        <v>UPDATE Terceros SET IdUsuario =22308 WHERE Id =1667</v>
      </c>
      <c r="K203" t="str">
        <f t="shared" si="20"/>
        <v>UPDATE Terceros SET Celular =398841 WHERE Id =1667</v>
      </c>
      <c r="L203" t="str">
        <f t="shared" si="21"/>
        <v>UPDATE Usuarios SET Loguin =398841 WHERE Id =22308</v>
      </c>
      <c r="M203" t="str">
        <f t="shared" si="22"/>
        <v>UPDATE Usuarios SET Celular =398841 WHERE Id =22308</v>
      </c>
      <c r="O203">
        <f t="shared" si="23"/>
        <v>398841</v>
      </c>
    </row>
    <row r="204" spans="1:15" ht="15.75" x14ac:dyDescent="0.25">
      <c r="A204">
        <v>6</v>
      </c>
      <c r="B204" s="8">
        <v>202</v>
      </c>
      <c r="C204" s="8">
        <v>1668</v>
      </c>
      <c r="D204" s="5" t="s">
        <v>276</v>
      </c>
      <c r="E204" s="5">
        <v>398842</v>
      </c>
      <c r="F204" s="5">
        <v>4201</v>
      </c>
      <c r="G204" s="5">
        <f>VLOOKUP(F204,Usuarios!$E$2:$M$269,9,0)</f>
        <v>22309</v>
      </c>
      <c r="H204" s="5">
        <v>10000</v>
      </c>
      <c r="I204" t="str">
        <f t="shared" si="18"/>
        <v>('EVA MORALES', 1, 3,1,4201,0,'','','398842','398842','Monteria','22309'),</v>
      </c>
      <c r="J204" t="str">
        <f t="shared" si="19"/>
        <v>UPDATE Terceros SET IdUsuario =22309 WHERE Id =1668</v>
      </c>
      <c r="K204" t="str">
        <f t="shared" si="20"/>
        <v>UPDATE Terceros SET Celular =398842 WHERE Id =1668</v>
      </c>
      <c r="L204" t="str">
        <f t="shared" si="21"/>
        <v>UPDATE Usuarios SET Loguin =398842 WHERE Id =22309</v>
      </c>
      <c r="M204" t="str">
        <f t="shared" si="22"/>
        <v>UPDATE Usuarios SET Celular =398842 WHERE Id =22309</v>
      </c>
      <c r="O204">
        <f t="shared" si="23"/>
        <v>398842</v>
      </c>
    </row>
    <row r="205" spans="1:15" ht="15.75" x14ac:dyDescent="0.25">
      <c r="A205">
        <v>6</v>
      </c>
      <c r="B205" s="8">
        <v>203</v>
      </c>
      <c r="C205" s="8">
        <v>1669</v>
      </c>
      <c r="D205" s="5" t="s">
        <v>277</v>
      </c>
      <c r="E205" s="5">
        <v>398843</v>
      </c>
      <c r="F205" s="5">
        <v>4202</v>
      </c>
      <c r="G205" s="5">
        <f>VLOOKUP(F205,Usuarios!$E$2:$M$269,9,0)</f>
        <v>22310</v>
      </c>
      <c r="H205" s="5">
        <v>0</v>
      </c>
      <c r="I205" t="str">
        <f t="shared" si="18"/>
        <v>('INES RUDA ', 1, 3,1,4202,0,'','','398843','398843','Monteria','22310'),</v>
      </c>
      <c r="J205" t="str">
        <f t="shared" si="19"/>
        <v>UPDATE Terceros SET IdUsuario =22310 WHERE Id =1669</v>
      </c>
      <c r="K205" t="str">
        <f t="shared" si="20"/>
        <v>UPDATE Terceros SET Celular =398843 WHERE Id =1669</v>
      </c>
      <c r="L205" t="str">
        <f t="shared" si="21"/>
        <v>UPDATE Usuarios SET Loguin =398843 WHERE Id =22310</v>
      </c>
      <c r="M205" t="str">
        <f t="shared" si="22"/>
        <v>UPDATE Usuarios SET Celular =398843 WHERE Id =22310</v>
      </c>
      <c r="O205">
        <f t="shared" si="23"/>
        <v>398843</v>
      </c>
    </row>
    <row r="206" spans="1:15" ht="15.75" x14ac:dyDescent="0.25">
      <c r="A206">
        <v>6</v>
      </c>
      <c r="B206" s="8">
        <v>204</v>
      </c>
      <c r="C206" s="8">
        <v>1670</v>
      </c>
      <c r="D206" s="5" t="s">
        <v>12</v>
      </c>
      <c r="E206" s="5">
        <v>398844</v>
      </c>
      <c r="F206" s="5">
        <v>4203</v>
      </c>
      <c r="G206" s="5">
        <f>VLOOKUP(F206,Usuarios!$E$2:$M$269,9,0)</f>
        <v>22311</v>
      </c>
      <c r="H206" s="5">
        <v>8000</v>
      </c>
      <c r="I206" t="str">
        <f t="shared" si="18"/>
        <v>('PAOLA', 1, 3,1,4203,0,'','','398844','398844','Monteria','22311'),</v>
      </c>
      <c r="J206" t="str">
        <f t="shared" si="19"/>
        <v>UPDATE Terceros SET IdUsuario =22311 WHERE Id =1670</v>
      </c>
      <c r="K206" t="str">
        <f t="shared" si="20"/>
        <v>UPDATE Terceros SET Celular =398844 WHERE Id =1670</v>
      </c>
      <c r="L206" t="str">
        <f t="shared" si="21"/>
        <v>UPDATE Usuarios SET Loguin =398844 WHERE Id =22311</v>
      </c>
      <c r="M206" t="str">
        <f t="shared" si="22"/>
        <v>UPDATE Usuarios SET Celular =398844 WHERE Id =22311</v>
      </c>
      <c r="O206">
        <f t="shared" si="23"/>
        <v>398844</v>
      </c>
    </row>
    <row r="207" spans="1:15" ht="15.75" x14ac:dyDescent="0.25">
      <c r="A207">
        <v>6</v>
      </c>
      <c r="B207" s="8">
        <v>205</v>
      </c>
      <c r="C207" s="8">
        <v>1671</v>
      </c>
      <c r="D207" s="5" t="s">
        <v>23</v>
      </c>
      <c r="E207" s="5">
        <v>398845</v>
      </c>
      <c r="F207" s="5">
        <v>4204</v>
      </c>
      <c r="G207" s="5">
        <f>VLOOKUP(F207,Usuarios!$E$2:$M$269,9,0)</f>
        <v>22312</v>
      </c>
      <c r="H207" s="5">
        <v>5000</v>
      </c>
      <c r="I207" t="str">
        <f t="shared" si="18"/>
        <v>('JAVIER', 1, 3,1,4204,0,'','','398845','398845','Monteria','22312'),</v>
      </c>
      <c r="J207" t="str">
        <f t="shared" si="19"/>
        <v>UPDATE Terceros SET IdUsuario =22312 WHERE Id =1671</v>
      </c>
      <c r="K207" t="str">
        <f t="shared" si="20"/>
        <v>UPDATE Terceros SET Celular =398845 WHERE Id =1671</v>
      </c>
      <c r="L207" t="str">
        <f t="shared" si="21"/>
        <v>UPDATE Usuarios SET Loguin =398845 WHERE Id =22312</v>
      </c>
      <c r="M207" t="str">
        <f t="shared" si="22"/>
        <v>UPDATE Usuarios SET Celular =398845 WHERE Id =22312</v>
      </c>
      <c r="O207">
        <f t="shared" si="23"/>
        <v>398845</v>
      </c>
    </row>
    <row r="208" spans="1:15" ht="15.75" x14ac:dyDescent="0.25">
      <c r="A208">
        <v>6</v>
      </c>
      <c r="B208" s="8">
        <v>206</v>
      </c>
      <c r="C208" s="8">
        <v>1672</v>
      </c>
      <c r="D208" s="5" t="s">
        <v>60</v>
      </c>
      <c r="E208" s="5">
        <v>398846</v>
      </c>
      <c r="F208" s="5">
        <v>4205</v>
      </c>
      <c r="G208" s="5">
        <f>VLOOKUP(F208,Usuarios!$E$2:$M$269,9,0)</f>
        <v>22313</v>
      </c>
      <c r="H208" s="5">
        <v>1000</v>
      </c>
      <c r="I208" t="str">
        <f t="shared" si="18"/>
        <v>('KARINA', 1, 3,1,4205,0,'','','398846','398846','Monteria','22313'),</v>
      </c>
      <c r="J208" t="str">
        <f t="shared" si="19"/>
        <v>UPDATE Terceros SET IdUsuario =22313 WHERE Id =1672</v>
      </c>
      <c r="K208" t="str">
        <f t="shared" si="20"/>
        <v>UPDATE Terceros SET Celular =398846 WHERE Id =1672</v>
      </c>
      <c r="L208" t="str">
        <f t="shared" si="21"/>
        <v>UPDATE Usuarios SET Loguin =398846 WHERE Id =22313</v>
      </c>
      <c r="M208" t="str">
        <f t="shared" si="22"/>
        <v>UPDATE Usuarios SET Celular =398846 WHERE Id =22313</v>
      </c>
      <c r="O208">
        <f t="shared" si="23"/>
        <v>398846</v>
      </c>
    </row>
    <row r="209" spans="1:15" ht="15.75" x14ac:dyDescent="0.25">
      <c r="A209">
        <v>6</v>
      </c>
      <c r="B209" s="8">
        <v>207</v>
      </c>
      <c r="C209" s="8">
        <v>1673</v>
      </c>
      <c r="D209" s="5" t="s">
        <v>278</v>
      </c>
      <c r="E209" s="5">
        <v>398847</v>
      </c>
      <c r="F209" s="5">
        <v>4206</v>
      </c>
      <c r="G209" s="5">
        <f>VLOOKUP(F209,Usuarios!$E$2:$M$269,9,0)</f>
        <v>22314</v>
      </c>
      <c r="H209" s="5">
        <v>0</v>
      </c>
      <c r="I209" t="str">
        <f t="shared" si="18"/>
        <v>('LORENA  VISEÑA', 1, 3,1,4206,0,'','','398847','398847','Monteria','22314'),</v>
      </c>
      <c r="J209" t="str">
        <f t="shared" si="19"/>
        <v>UPDATE Terceros SET IdUsuario =22314 WHERE Id =1673</v>
      </c>
      <c r="K209" t="str">
        <f t="shared" si="20"/>
        <v>UPDATE Terceros SET Celular =398847 WHERE Id =1673</v>
      </c>
      <c r="L209" t="str">
        <f t="shared" si="21"/>
        <v>UPDATE Usuarios SET Loguin =398847 WHERE Id =22314</v>
      </c>
      <c r="M209" t="str">
        <f t="shared" si="22"/>
        <v>UPDATE Usuarios SET Celular =398847 WHERE Id =22314</v>
      </c>
      <c r="O209">
        <f t="shared" si="23"/>
        <v>398847</v>
      </c>
    </row>
    <row r="210" spans="1:15" ht="15.75" x14ac:dyDescent="0.25">
      <c r="A210">
        <v>6</v>
      </c>
      <c r="B210" s="8">
        <v>208</v>
      </c>
      <c r="C210" s="8">
        <v>1674</v>
      </c>
      <c r="D210" s="5" t="s">
        <v>279</v>
      </c>
      <c r="E210" s="5">
        <v>398848</v>
      </c>
      <c r="F210" s="5">
        <v>4207</v>
      </c>
      <c r="G210" s="5">
        <f>VLOOKUP(F210,Usuarios!$E$2:$M$269,9,0)</f>
        <v>22315</v>
      </c>
      <c r="H210" s="5">
        <v>13000</v>
      </c>
      <c r="I210" t="str">
        <f t="shared" si="18"/>
        <v>('JEISON', 1, 3,1,4207,0,'','','398848','398848','Monteria','22315'),</v>
      </c>
      <c r="J210" t="str">
        <f t="shared" si="19"/>
        <v>UPDATE Terceros SET IdUsuario =22315 WHERE Id =1674</v>
      </c>
      <c r="K210" t="str">
        <f t="shared" si="20"/>
        <v>UPDATE Terceros SET Celular =398848 WHERE Id =1674</v>
      </c>
      <c r="L210" t="str">
        <f t="shared" si="21"/>
        <v>UPDATE Usuarios SET Loguin =398848 WHERE Id =22315</v>
      </c>
      <c r="M210" t="str">
        <f t="shared" si="22"/>
        <v>UPDATE Usuarios SET Celular =398848 WHERE Id =22315</v>
      </c>
      <c r="O210">
        <f t="shared" si="23"/>
        <v>398848</v>
      </c>
    </row>
    <row r="211" spans="1:15" ht="15.75" x14ac:dyDescent="0.25">
      <c r="A211">
        <v>6</v>
      </c>
      <c r="B211" s="8">
        <v>209</v>
      </c>
      <c r="C211" s="8">
        <v>1675</v>
      </c>
      <c r="D211" s="5" t="s">
        <v>145</v>
      </c>
      <c r="E211" s="5">
        <v>398849</v>
      </c>
      <c r="F211" s="5">
        <v>4208</v>
      </c>
      <c r="G211" s="5">
        <f>VLOOKUP(F211,Usuarios!$E$2:$M$269,9,0)</f>
        <v>22316</v>
      </c>
      <c r="H211" s="5">
        <v>11000</v>
      </c>
      <c r="I211" t="str">
        <f t="shared" si="18"/>
        <v>('ORLINDA', 1, 3,1,4208,0,'','','398849','398849','Monteria','22316'),</v>
      </c>
      <c r="J211" t="str">
        <f t="shared" si="19"/>
        <v>UPDATE Terceros SET IdUsuario =22316 WHERE Id =1675</v>
      </c>
      <c r="K211" t="str">
        <f t="shared" si="20"/>
        <v>UPDATE Terceros SET Celular =398849 WHERE Id =1675</v>
      </c>
      <c r="L211" t="str">
        <f t="shared" si="21"/>
        <v>UPDATE Usuarios SET Loguin =398849 WHERE Id =22316</v>
      </c>
      <c r="M211" t="str">
        <f t="shared" si="22"/>
        <v>UPDATE Usuarios SET Celular =398849 WHERE Id =22316</v>
      </c>
      <c r="O211">
        <f t="shared" si="23"/>
        <v>398849</v>
      </c>
    </row>
    <row r="212" spans="1:15" ht="15.75" x14ac:dyDescent="0.25">
      <c r="A212">
        <v>6</v>
      </c>
      <c r="B212" s="8">
        <v>210</v>
      </c>
      <c r="C212" s="8">
        <v>1676</v>
      </c>
      <c r="D212" s="5" t="s">
        <v>280</v>
      </c>
      <c r="E212" s="5">
        <v>398850</v>
      </c>
      <c r="F212" s="5">
        <v>4209</v>
      </c>
      <c r="G212" s="5">
        <f>VLOOKUP(F212,Usuarios!$E$2:$M$269,9,0)</f>
        <v>22317</v>
      </c>
      <c r="H212" s="5">
        <v>0</v>
      </c>
      <c r="I212" t="str">
        <f t="shared" si="18"/>
        <v>('CESAR SANCHEZ', 1, 3,1,4209,0,'','','398850','398850','Monteria','22317'),</v>
      </c>
      <c r="J212" t="str">
        <f t="shared" si="19"/>
        <v>UPDATE Terceros SET IdUsuario =22317 WHERE Id =1676</v>
      </c>
      <c r="K212" t="str">
        <f t="shared" si="20"/>
        <v>UPDATE Terceros SET Celular =398850 WHERE Id =1676</v>
      </c>
      <c r="L212" t="str">
        <f t="shared" si="21"/>
        <v>UPDATE Usuarios SET Loguin =398850 WHERE Id =22317</v>
      </c>
      <c r="M212" t="str">
        <f t="shared" si="22"/>
        <v>UPDATE Usuarios SET Celular =398850 WHERE Id =22317</v>
      </c>
      <c r="O212">
        <f t="shared" si="23"/>
        <v>398850</v>
      </c>
    </row>
    <row r="213" spans="1:15" ht="15.75" x14ac:dyDescent="0.25">
      <c r="A213">
        <v>6</v>
      </c>
      <c r="B213" s="8">
        <v>211</v>
      </c>
      <c r="C213" s="8">
        <v>1677</v>
      </c>
      <c r="D213" s="5" t="s">
        <v>281</v>
      </c>
      <c r="E213" s="5">
        <v>398851</v>
      </c>
      <c r="F213" s="5">
        <v>4210</v>
      </c>
      <c r="G213" s="5">
        <f>VLOOKUP(F213,Usuarios!$E$2:$M$269,9,0)</f>
        <v>22318</v>
      </c>
      <c r="H213" s="5">
        <v>0</v>
      </c>
      <c r="I213" t="str">
        <f t="shared" si="18"/>
        <v>('BLANCA  ', 1, 3,1,4210,0,'','','398851','398851','Monteria','22318'),</v>
      </c>
      <c r="J213" t="str">
        <f t="shared" si="19"/>
        <v>UPDATE Terceros SET IdUsuario =22318 WHERE Id =1677</v>
      </c>
      <c r="K213" t="str">
        <f t="shared" si="20"/>
        <v>UPDATE Terceros SET Celular =398851 WHERE Id =1677</v>
      </c>
      <c r="L213" t="str">
        <f t="shared" si="21"/>
        <v>UPDATE Usuarios SET Loguin =398851 WHERE Id =22318</v>
      </c>
      <c r="M213" t="str">
        <f t="shared" si="22"/>
        <v>UPDATE Usuarios SET Celular =398851 WHERE Id =22318</v>
      </c>
      <c r="O213">
        <f t="shared" si="23"/>
        <v>398851</v>
      </c>
    </row>
    <row r="214" spans="1:15" ht="15.75" x14ac:dyDescent="0.25">
      <c r="A214">
        <v>6</v>
      </c>
      <c r="B214" s="8">
        <v>212</v>
      </c>
      <c r="C214" s="8">
        <v>1678</v>
      </c>
      <c r="D214" s="5" t="s">
        <v>23</v>
      </c>
      <c r="E214" s="5">
        <v>398852</v>
      </c>
      <c r="F214" s="5">
        <v>4211</v>
      </c>
      <c r="G214" s="5">
        <f>VLOOKUP(F214,Usuarios!$E$2:$M$269,9,0)</f>
        <v>22319</v>
      </c>
      <c r="H214" s="5">
        <v>8000</v>
      </c>
      <c r="I214" t="str">
        <f t="shared" si="18"/>
        <v>('JAVIER', 1, 3,1,4211,0,'','','398852','398852','Monteria','22319'),</v>
      </c>
      <c r="J214" t="str">
        <f t="shared" si="19"/>
        <v>UPDATE Terceros SET IdUsuario =22319 WHERE Id =1678</v>
      </c>
      <c r="K214" t="str">
        <f t="shared" si="20"/>
        <v>UPDATE Terceros SET Celular =398852 WHERE Id =1678</v>
      </c>
      <c r="L214" t="str">
        <f t="shared" si="21"/>
        <v>UPDATE Usuarios SET Loguin =398852 WHERE Id =22319</v>
      </c>
      <c r="M214" t="str">
        <f t="shared" si="22"/>
        <v>UPDATE Usuarios SET Celular =398852 WHERE Id =22319</v>
      </c>
      <c r="O214">
        <f t="shared" si="23"/>
        <v>398852</v>
      </c>
    </row>
    <row r="215" spans="1:15" ht="15.75" x14ac:dyDescent="0.25">
      <c r="A215">
        <v>6</v>
      </c>
      <c r="B215" s="8">
        <v>213</v>
      </c>
      <c r="C215" s="8">
        <v>1679</v>
      </c>
      <c r="D215" s="5" t="s">
        <v>282</v>
      </c>
      <c r="E215" s="5">
        <v>398853</v>
      </c>
      <c r="F215" s="5">
        <v>4212</v>
      </c>
      <c r="G215" s="5">
        <f>VLOOKUP(F215,Usuarios!$E$2:$M$269,9,0)</f>
        <v>22320</v>
      </c>
      <c r="H215" s="5">
        <v>4000</v>
      </c>
      <c r="I215" t="str">
        <f t="shared" si="18"/>
        <v>('ENCY  CONDE', 1, 3,1,4212,0,'','','398853','398853','Monteria','22320'),</v>
      </c>
      <c r="J215" t="str">
        <f t="shared" si="19"/>
        <v>UPDATE Terceros SET IdUsuario =22320 WHERE Id =1679</v>
      </c>
      <c r="K215" t="str">
        <f t="shared" si="20"/>
        <v>UPDATE Terceros SET Celular =398853 WHERE Id =1679</v>
      </c>
      <c r="L215" t="str">
        <f t="shared" si="21"/>
        <v>UPDATE Usuarios SET Loguin =398853 WHERE Id =22320</v>
      </c>
      <c r="M215" t="str">
        <f t="shared" si="22"/>
        <v>UPDATE Usuarios SET Celular =398853 WHERE Id =22320</v>
      </c>
      <c r="O215">
        <f t="shared" si="23"/>
        <v>398853</v>
      </c>
    </row>
    <row r="216" spans="1:15" ht="15.75" x14ac:dyDescent="0.25">
      <c r="A216">
        <v>6</v>
      </c>
      <c r="B216" s="8">
        <v>214</v>
      </c>
      <c r="C216" s="8">
        <v>1680</v>
      </c>
      <c r="D216" s="5" t="s">
        <v>71</v>
      </c>
      <c r="E216" s="5">
        <v>398854</v>
      </c>
      <c r="F216" s="5">
        <v>4213</v>
      </c>
      <c r="G216" s="5">
        <f>VLOOKUP(F216,Usuarios!$E$2:$M$269,9,0)</f>
        <v>22321</v>
      </c>
      <c r="H216" s="5">
        <v>12000</v>
      </c>
      <c r="I216" t="str">
        <f t="shared" si="18"/>
        <v>('JOSE', 1, 3,1,4213,0,'','','398854','398854','Monteria','22321'),</v>
      </c>
      <c r="J216" t="str">
        <f t="shared" si="19"/>
        <v>UPDATE Terceros SET IdUsuario =22321 WHERE Id =1680</v>
      </c>
      <c r="K216" t="str">
        <f t="shared" si="20"/>
        <v>UPDATE Terceros SET Celular =398854 WHERE Id =1680</v>
      </c>
      <c r="L216" t="str">
        <f t="shared" si="21"/>
        <v>UPDATE Usuarios SET Loguin =398854 WHERE Id =22321</v>
      </c>
      <c r="M216" t="str">
        <f t="shared" si="22"/>
        <v>UPDATE Usuarios SET Celular =398854 WHERE Id =22321</v>
      </c>
      <c r="O216">
        <f t="shared" si="23"/>
        <v>398854</v>
      </c>
    </row>
    <row r="217" spans="1:15" ht="15.75" x14ac:dyDescent="0.25">
      <c r="A217">
        <v>6</v>
      </c>
      <c r="B217" s="8">
        <v>215</v>
      </c>
      <c r="C217" s="8">
        <v>1681</v>
      </c>
      <c r="D217" s="5" t="s">
        <v>283</v>
      </c>
      <c r="E217" s="5">
        <v>398855</v>
      </c>
      <c r="F217" s="5">
        <v>4214</v>
      </c>
      <c r="G217" s="5">
        <f>VLOOKUP(F217,Usuarios!$E$2:$M$269,9,0)</f>
        <v>22322</v>
      </c>
      <c r="H217" s="5">
        <v>0</v>
      </c>
      <c r="I217" t="str">
        <f t="shared" si="18"/>
        <v>('FRANCISCO  PEDROZO', 1, 3,1,4214,0,'','','398855','398855','Monteria','22322'),</v>
      </c>
      <c r="J217" t="str">
        <f t="shared" si="19"/>
        <v>UPDATE Terceros SET IdUsuario =22322 WHERE Id =1681</v>
      </c>
      <c r="K217" t="str">
        <f t="shared" si="20"/>
        <v>UPDATE Terceros SET Celular =398855 WHERE Id =1681</v>
      </c>
      <c r="L217" t="str">
        <f t="shared" si="21"/>
        <v>UPDATE Usuarios SET Loguin =398855 WHERE Id =22322</v>
      </c>
      <c r="M217" t="str">
        <f t="shared" si="22"/>
        <v>UPDATE Usuarios SET Celular =398855 WHERE Id =22322</v>
      </c>
      <c r="O217">
        <f t="shared" si="23"/>
        <v>398855</v>
      </c>
    </row>
    <row r="218" spans="1:15" ht="15.75" x14ac:dyDescent="0.25">
      <c r="A218">
        <v>6</v>
      </c>
      <c r="B218" s="8">
        <v>216</v>
      </c>
      <c r="C218" s="8">
        <v>1682</v>
      </c>
      <c r="D218" s="5" t="s">
        <v>284</v>
      </c>
      <c r="E218" s="5">
        <v>398856</v>
      </c>
      <c r="F218" s="5">
        <v>4215</v>
      </c>
      <c r="G218" s="5">
        <f>VLOOKUP(F218,Usuarios!$E$2:$M$269,9,0)</f>
        <v>22323</v>
      </c>
      <c r="H218" s="5">
        <v>15000</v>
      </c>
      <c r="I218" t="str">
        <f t="shared" si="18"/>
        <v>('MARCIAL PALOMO', 1, 3,1,4215,0,'','','398856','398856','Monteria','22323'),</v>
      </c>
      <c r="J218" t="str">
        <f t="shared" si="19"/>
        <v>UPDATE Terceros SET IdUsuario =22323 WHERE Id =1682</v>
      </c>
      <c r="K218" t="str">
        <f t="shared" si="20"/>
        <v>UPDATE Terceros SET Celular =398856 WHERE Id =1682</v>
      </c>
      <c r="L218" t="str">
        <f t="shared" si="21"/>
        <v>UPDATE Usuarios SET Loguin =398856 WHERE Id =22323</v>
      </c>
      <c r="M218" t="str">
        <f t="shared" si="22"/>
        <v>UPDATE Usuarios SET Celular =398856 WHERE Id =22323</v>
      </c>
      <c r="O218">
        <f t="shared" si="23"/>
        <v>398856</v>
      </c>
    </row>
    <row r="219" spans="1:15" ht="15.75" x14ac:dyDescent="0.25">
      <c r="A219">
        <v>6</v>
      </c>
      <c r="B219" s="8">
        <v>217</v>
      </c>
      <c r="C219" s="8">
        <v>1683</v>
      </c>
      <c r="D219" s="5" t="s">
        <v>146</v>
      </c>
      <c r="E219" s="5">
        <v>398857</v>
      </c>
      <c r="F219" s="5">
        <v>4216</v>
      </c>
      <c r="G219" s="5">
        <f>VLOOKUP(F219,Usuarios!$E$2:$M$269,9,0)</f>
        <v>22324</v>
      </c>
      <c r="H219" s="5">
        <v>8000</v>
      </c>
      <c r="I219" t="str">
        <f t="shared" si="18"/>
        <v>('FARIDES', 1, 3,1,4216,0,'','','398857','398857','Monteria','22324'),</v>
      </c>
      <c r="J219" t="str">
        <f t="shared" si="19"/>
        <v>UPDATE Terceros SET IdUsuario =22324 WHERE Id =1683</v>
      </c>
      <c r="K219" t="str">
        <f t="shared" si="20"/>
        <v>UPDATE Terceros SET Celular =398857 WHERE Id =1683</v>
      </c>
      <c r="L219" t="str">
        <f t="shared" si="21"/>
        <v>UPDATE Usuarios SET Loguin =398857 WHERE Id =22324</v>
      </c>
      <c r="M219" t="str">
        <f t="shared" si="22"/>
        <v>UPDATE Usuarios SET Celular =398857 WHERE Id =22324</v>
      </c>
      <c r="O219">
        <f t="shared" si="23"/>
        <v>398857</v>
      </c>
    </row>
    <row r="220" spans="1:15" ht="15.75" x14ac:dyDescent="0.25">
      <c r="A220">
        <v>6</v>
      </c>
      <c r="B220" s="8">
        <v>218</v>
      </c>
      <c r="C220" s="8">
        <v>1684</v>
      </c>
      <c r="D220" s="5" t="s">
        <v>147</v>
      </c>
      <c r="E220" s="5">
        <v>398858</v>
      </c>
      <c r="F220" s="5">
        <v>4217</v>
      </c>
      <c r="G220" s="5">
        <f>VLOOKUP(F220,Usuarios!$E$2:$M$269,9,0)</f>
        <v>22325</v>
      </c>
      <c r="H220" s="5">
        <v>0</v>
      </c>
      <c r="I220" t="str">
        <f t="shared" si="18"/>
        <v>('LUISA FERNANDA', 1, 3,1,4217,0,'','','398858','398858','Monteria','22325'),</v>
      </c>
      <c r="J220" t="str">
        <f t="shared" si="19"/>
        <v>UPDATE Terceros SET IdUsuario =22325 WHERE Id =1684</v>
      </c>
      <c r="K220" t="str">
        <f t="shared" si="20"/>
        <v>UPDATE Terceros SET Celular =398858 WHERE Id =1684</v>
      </c>
      <c r="L220" t="str">
        <f t="shared" si="21"/>
        <v>UPDATE Usuarios SET Loguin =398858 WHERE Id =22325</v>
      </c>
      <c r="M220" t="str">
        <f t="shared" si="22"/>
        <v>UPDATE Usuarios SET Celular =398858 WHERE Id =22325</v>
      </c>
      <c r="O220">
        <f t="shared" si="23"/>
        <v>398858</v>
      </c>
    </row>
    <row r="221" spans="1:15" ht="15.75" x14ac:dyDescent="0.25">
      <c r="A221">
        <v>6</v>
      </c>
      <c r="B221" s="8">
        <v>219</v>
      </c>
      <c r="C221" s="8">
        <v>1685</v>
      </c>
      <c r="D221" s="5" t="s">
        <v>285</v>
      </c>
      <c r="E221" s="5">
        <v>398859</v>
      </c>
      <c r="F221" s="5">
        <v>4218</v>
      </c>
      <c r="G221" s="5">
        <f>VLOOKUP(F221,Usuarios!$E$2:$M$269,9,0)</f>
        <v>22326</v>
      </c>
      <c r="H221" s="5">
        <v>15000</v>
      </c>
      <c r="I221" t="str">
        <f t="shared" si="18"/>
        <v>('LEONIS AVILLEZ', 1, 3,1,4218,0,'','','398859','398859','Monteria','22326'),</v>
      </c>
      <c r="J221" t="str">
        <f t="shared" si="19"/>
        <v>UPDATE Terceros SET IdUsuario =22326 WHERE Id =1685</v>
      </c>
      <c r="K221" t="str">
        <f t="shared" si="20"/>
        <v>UPDATE Terceros SET Celular =398859 WHERE Id =1685</v>
      </c>
      <c r="L221" t="str">
        <f t="shared" si="21"/>
        <v>UPDATE Usuarios SET Loguin =398859 WHERE Id =22326</v>
      </c>
      <c r="M221" t="str">
        <f t="shared" si="22"/>
        <v>UPDATE Usuarios SET Celular =398859 WHERE Id =22326</v>
      </c>
      <c r="O221">
        <f t="shared" si="23"/>
        <v>398859</v>
      </c>
    </row>
    <row r="222" spans="1:15" ht="15.75" x14ac:dyDescent="0.25">
      <c r="A222">
        <v>6</v>
      </c>
      <c r="B222" s="8">
        <v>220</v>
      </c>
      <c r="C222" s="8">
        <v>1686</v>
      </c>
      <c r="D222" s="5" t="s">
        <v>62</v>
      </c>
      <c r="E222" s="5">
        <v>398860</v>
      </c>
      <c r="F222" s="5">
        <v>4219</v>
      </c>
      <c r="G222" s="5">
        <f>VLOOKUP(F222,Usuarios!$E$2:$M$269,9,0)</f>
        <v>22327</v>
      </c>
      <c r="H222" s="5">
        <v>0</v>
      </c>
      <c r="I222" t="str">
        <f t="shared" si="18"/>
        <v>('LUZ', 1, 3,1,4219,0,'','','398860','398860','Monteria','22327'),</v>
      </c>
      <c r="J222" t="str">
        <f t="shared" si="19"/>
        <v>UPDATE Terceros SET IdUsuario =22327 WHERE Id =1686</v>
      </c>
      <c r="K222" t="str">
        <f t="shared" si="20"/>
        <v>UPDATE Terceros SET Celular =398860 WHERE Id =1686</v>
      </c>
      <c r="L222" t="str">
        <f t="shared" si="21"/>
        <v>UPDATE Usuarios SET Loguin =398860 WHERE Id =22327</v>
      </c>
      <c r="M222" t="str">
        <f t="shared" si="22"/>
        <v>UPDATE Usuarios SET Celular =398860 WHERE Id =22327</v>
      </c>
      <c r="O222">
        <f t="shared" si="23"/>
        <v>398860</v>
      </c>
    </row>
    <row r="223" spans="1:15" ht="15.75" x14ac:dyDescent="0.25">
      <c r="A223">
        <v>6</v>
      </c>
      <c r="B223" s="8">
        <v>221</v>
      </c>
      <c r="C223" s="8">
        <v>1687</v>
      </c>
      <c r="D223" s="5" t="s">
        <v>286</v>
      </c>
      <c r="E223" s="5">
        <v>398861</v>
      </c>
      <c r="F223" s="5">
        <v>4220</v>
      </c>
      <c r="G223" s="5">
        <f>VLOOKUP(F223,Usuarios!$E$2:$M$269,9,0)</f>
        <v>22328</v>
      </c>
      <c r="H223" s="5">
        <v>7000</v>
      </c>
      <c r="I223" t="str">
        <f t="shared" si="18"/>
        <v>('DIMA', 1, 3,1,4220,0,'','','398861','398861','Monteria','22328'),</v>
      </c>
      <c r="J223" t="str">
        <f t="shared" si="19"/>
        <v>UPDATE Terceros SET IdUsuario =22328 WHERE Id =1687</v>
      </c>
      <c r="K223" t="str">
        <f t="shared" si="20"/>
        <v>UPDATE Terceros SET Celular =398861 WHERE Id =1687</v>
      </c>
      <c r="L223" t="str">
        <f t="shared" si="21"/>
        <v>UPDATE Usuarios SET Loguin =398861 WHERE Id =22328</v>
      </c>
      <c r="M223" t="str">
        <f t="shared" si="22"/>
        <v>UPDATE Usuarios SET Celular =398861 WHERE Id =22328</v>
      </c>
      <c r="O223">
        <f t="shared" si="23"/>
        <v>398861</v>
      </c>
    </row>
    <row r="224" spans="1:15" ht="15.75" x14ac:dyDescent="0.25">
      <c r="A224">
        <v>6</v>
      </c>
      <c r="B224" s="8">
        <v>222</v>
      </c>
      <c r="C224" s="8">
        <v>1688</v>
      </c>
      <c r="D224" s="5" t="s">
        <v>4</v>
      </c>
      <c r="E224" s="5">
        <v>398862</v>
      </c>
      <c r="F224" s="5">
        <v>4221</v>
      </c>
      <c r="G224" s="5">
        <f>VLOOKUP(F224,Usuarios!$E$2:$M$269,9,0)</f>
        <v>22329</v>
      </c>
      <c r="H224" s="5">
        <v>0</v>
      </c>
      <c r="I224" t="str">
        <f t="shared" si="18"/>
        <v>('ANDREA', 1, 3,1,4221,0,'','','398862','398862','Monteria','22329'),</v>
      </c>
      <c r="J224" t="str">
        <f t="shared" si="19"/>
        <v>UPDATE Terceros SET IdUsuario =22329 WHERE Id =1688</v>
      </c>
      <c r="K224" t="str">
        <f t="shared" si="20"/>
        <v>UPDATE Terceros SET Celular =398862 WHERE Id =1688</v>
      </c>
      <c r="L224" t="str">
        <f t="shared" si="21"/>
        <v>UPDATE Usuarios SET Loguin =398862 WHERE Id =22329</v>
      </c>
      <c r="M224" t="str">
        <f t="shared" si="22"/>
        <v>UPDATE Usuarios SET Celular =398862 WHERE Id =22329</v>
      </c>
      <c r="O224">
        <f t="shared" si="23"/>
        <v>398862</v>
      </c>
    </row>
    <row r="225" spans="1:15" ht="15.75" x14ac:dyDescent="0.25">
      <c r="A225">
        <v>6</v>
      </c>
      <c r="B225" s="8">
        <v>223</v>
      </c>
      <c r="C225" s="8">
        <v>1689</v>
      </c>
      <c r="D225" s="5" t="s">
        <v>287</v>
      </c>
      <c r="E225" s="5">
        <v>398863</v>
      </c>
      <c r="F225" s="5">
        <v>4222</v>
      </c>
      <c r="G225" s="5">
        <f>VLOOKUP(F225,Usuarios!$E$2:$M$269,9,0)</f>
        <v>22330</v>
      </c>
      <c r="H225" s="5">
        <v>0</v>
      </c>
      <c r="I225" t="str">
        <f t="shared" si="18"/>
        <v>('NORA ', 1, 3,1,4222,0,'','','398863','398863','Monteria','22330'),</v>
      </c>
      <c r="J225" t="str">
        <f t="shared" si="19"/>
        <v>UPDATE Terceros SET IdUsuario =22330 WHERE Id =1689</v>
      </c>
      <c r="K225" t="str">
        <f t="shared" si="20"/>
        <v>UPDATE Terceros SET Celular =398863 WHERE Id =1689</v>
      </c>
      <c r="L225" t="str">
        <f t="shared" si="21"/>
        <v>UPDATE Usuarios SET Loguin =398863 WHERE Id =22330</v>
      </c>
      <c r="M225" t="str">
        <f t="shared" si="22"/>
        <v>UPDATE Usuarios SET Celular =398863 WHERE Id =22330</v>
      </c>
      <c r="O225">
        <f t="shared" si="23"/>
        <v>398863</v>
      </c>
    </row>
    <row r="226" spans="1:15" ht="15.75" x14ac:dyDescent="0.25">
      <c r="A226">
        <v>6</v>
      </c>
      <c r="B226" s="8">
        <v>224</v>
      </c>
      <c r="C226" s="8">
        <v>1690</v>
      </c>
      <c r="D226" s="5" t="s">
        <v>149</v>
      </c>
      <c r="E226" s="5">
        <v>398864</v>
      </c>
      <c r="F226" s="5">
        <v>4223</v>
      </c>
      <c r="G226" s="5">
        <f>VLOOKUP(F226,Usuarios!$E$2:$M$269,9,0)</f>
        <v>22331</v>
      </c>
      <c r="H226" s="5">
        <v>0</v>
      </c>
      <c r="I226" t="str">
        <f t="shared" si="18"/>
        <v>('CLARA LOPEZ', 1, 3,1,4223,0,'','','398864','398864','Monteria','22331'),</v>
      </c>
      <c r="J226" t="str">
        <f t="shared" si="19"/>
        <v>UPDATE Terceros SET IdUsuario =22331 WHERE Id =1690</v>
      </c>
      <c r="K226" t="str">
        <f t="shared" si="20"/>
        <v>UPDATE Terceros SET Celular =398864 WHERE Id =1690</v>
      </c>
      <c r="L226" t="str">
        <f t="shared" si="21"/>
        <v>UPDATE Usuarios SET Loguin =398864 WHERE Id =22331</v>
      </c>
      <c r="M226" t="str">
        <f t="shared" si="22"/>
        <v>UPDATE Usuarios SET Celular =398864 WHERE Id =22331</v>
      </c>
      <c r="O226">
        <f t="shared" si="23"/>
        <v>398864</v>
      </c>
    </row>
    <row r="227" spans="1:15" ht="15.75" x14ac:dyDescent="0.25">
      <c r="A227">
        <v>6</v>
      </c>
      <c r="B227" s="8">
        <v>225</v>
      </c>
      <c r="C227" s="8">
        <v>1691</v>
      </c>
      <c r="D227" s="5" t="s">
        <v>50</v>
      </c>
      <c r="E227" s="5">
        <v>398865</v>
      </c>
      <c r="F227" s="5">
        <v>4224</v>
      </c>
      <c r="G227" s="5">
        <f>VLOOKUP(F227,Usuarios!$E$2:$M$269,9,0)</f>
        <v>22332</v>
      </c>
      <c r="H227" s="5">
        <v>10000</v>
      </c>
      <c r="I227" t="str">
        <f t="shared" si="18"/>
        <v>('LUCIA', 1, 3,1,4224,0,'','','398865','398865','Monteria','22332'),</v>
      </c>
      <c r="J227" t="str">
        <f t="shared" si="19"/>
        <v>UPDATE Terceros SET IdUsuario =22332 WHERE Id =1691</v>
      </c>
      <c r="K227" t="str">
        <f t="shared" si="20"/>
        <v>UPDATE Terceros SET Celular =398865 WHERE Id =1691</v>
      </c>
      <c r="L227" t="str">
        <f t="shared" si="21"/>
        <v>UPDATE Usuarios SET Loguin =398865 WHERE Id =22332</v>
      </c>
      <c r="M227" t="str">
        <f t="shared" si="22"/>
        <v>UPDATE Usuarios SET Celular =398865 WHERE Id =22332</v>
      </c>
      <c r="O227">
        <f t="shared" si="23"/>
        <v>398865</v>
      </c>
    </row>
    <row r="228" spans="1:15" ht="15.75" x14ac:dyDescent="0.25">
      <c r="A228">
        <v>6</v>
      </c>
      <c r="B228" s="8">
        <v>226</v>
      </c>
      <c r="C228" s="8">
        <v>1692</v>
      </c>
      <c r="D228" s="5" t="s">
        <v>288</v>
      </c>
      <c r="E228" s="5">
        <v>398866</v>
      </c>
      <c r="F228" s="5">
        <v>4225</v>
      </c>
      <c r="G228" s="5">
        <f>VLOOKUP(F228,Usuarios!$E$2:$M$269,9,0)</f>
        <v>22333</v>
      </c>
      <c r="H228" s="5">
        <v>12000</v>
      </c>
      <c r="I228" t="str">
        <f t="shared" si="18"/>
        <v>('WILLIAN RAMIREZ', 1, 3,1,4225,0,'','','398866','398866','Monteria','22333'),</v>
      </c>
      <c r="J228" t="str">
        <f t="shared" si="19"/>
        <v>UPDATE Terceros SET IdUsuario =22333 WHERE Id =1692</v>
      </c>
      <c r="K228" t="str">
        <f t="shared" si="20"/>
        <v>UPDATE Terceros SET Celular =398866 WHERE Id =1692</v>
      </c>
      <c r="L228" t="str">
        <f t="shared" si="21"/>
        <v>UPDATE Usuarios SET Loguin =398866 WHERE Id =22333</v>
      </c>
      <c r="M228" t="str">
        <f t="shared" si="22"/>
        <v>UPDATE Usuarios SET Celular =398866 WHERE Id =22333</v>
      </c>
      <c r="O228">
        <f t="shared" si="23"/>
        <v>398866</v>
      </c>
    </row>
    <row r="229" spans="1:15" ht="15.75" x14ac:dyDescent="0.25">
      <c r="A229">
        <v>6</v>
      </c>
      <c r="B229" s="8">
        <v>227</v>
      </c>
      <c r="C229" s="8">
        <v>1693</v>
      </c>
      <c r="D229" s="5" t="s">
        <v>71</v>
      </c>
      <c r="E229" s="5">
        <v>398867</v>
      </c>
      <c r="F229" s="5">
        <v>4226</v>
      </c>
      <c r="G229" s="5">
        <f>VLOOKUP(F229,Usuarios!$E$2:$M$269,9,0)</f>
        <v>22334</v>
      </c>
      <c r="H229" s="5">
        <v>16000</v>
      </c>
      <c r="I229" t="str">
        <f t="shared" si="18"/>
        <v>('JOSE', 1, 3,1,4226,0,'','','398867','398867','Monteria','22334'),</v>
      </c>
      <c r="J229" t="str">
        <f t="shared" si="19"/>
        <v>UPDATE Terceros SET IdUsuario =22334 WHERE Id =1693</v>
      </c>
      <c r="K229" t="str">
        <f t="shared" si="20"/>
        <v>UPDATE Terceros SET Celular =398867 WHERE Id =1693</v>
      </c>
      <c r="L229" t="str">
        <f t="shared" si="21"/>
        <v>UPDATE Usuarios SET Loguin =398867 WHERE Id =22334</v>
      </c>
      <c r="M229" t="str">
        <f t="shared" si="22"/>
        <v>UPDATE Usuarios SET Celular =398867 WHERE Id =22334</v>
      </c>
      <c r="O229">
        <f t="shared" si="23"/>
        <v>398867</v>
      </c>
    </row>
    <row r="230" spans="1:15" ht="15.75" x14ac:dyDescent="0.25">
      <c r="A230">
        <v>6</v>
      </c>
      <c r="B230" s="8">
        <v>228</v>
      </c>
      <c r="C230" s="8">
        <v>1694</v>
      </c>
      <c r="D230" s="5" t="s">
        <v>289</v>
      </c>
      <c r="E230" s="5">
        <v>398868</v>
      </c>
      <c r="F230" s="5">
        <v>4227</v>
      </c>
      <c r="G230" s="5">
        <f>VLOOKUP(F230,Usuarios!$E$2:$M$269,9,0)</f>
        <v>22335</v>
      </c>
      <c r="H230" s="5">
        <v>0</v>
      </c>
      <c r="I230" t="str">
        <f t="shared" si="18"/>
        <v>('PEDRO JOSE', 1, 3,1,4227,0,'','','398868','398868','Monteria','22335'),</v>
      </c>
      <c r="J230" t="str">
        <f t="shared" si="19"/>
        <v>UPDATE Terceros SET IdUsuario =22335 WHERE Id =1694</v>
      </c>
      <c r="K230" t="str">
        <f t="shared" si="20"/>
        <v>UPDATE Terceros SET Celular =398868 WHERE Id =1694</v>
      </c>
      <c r="L230" t="str">
        <f t="shared" si="21"/>
        <v>UPDATE Usuarios SET Loguin =398868 WHERE Id =22335</v>
      </c>
      <c r="M230" t="str">
        <f t="shared" si="22"/>
        <v>UPDATE Usuarios SET Celular =398868 WHERE Id =22335</v>
      </c>
      <c r="O230">
        <f t="shared" si="23"/>
        <v>398868</v>
      </c>
    </row>
    <row r="231" spans="1:15" ht="15.75" x14ac:dyDescent="0.25">
      <c r="A231">
        <v>6</v>
      </c>
      <c r="B231" s="8">
        <v>229</v>
      </c>
      <c r="C231" s="8">
        <v>1695</v>
      </c>
      <c r="D231" s="5" t="s">
        <v>49</v>
      </c>
      <c r="E231" s="5">
        <v>398869</v>
      </c>
      <c r="F231" s="5">
        <v>4228</v>
      </c>
      <c r="G231" s="5">
        <f>VLOOKUP(F231,Usuarios!$E$2:$M$269,9,0)</f>
        <v>22336</v>
      </c>
      <c r="H231" s="5">
        <v>0</v>
      </c>
      <c r="I231" t="str">
        <f t="shared" si="18"/>
        <v>('MARTHA', 1, 3,1,4228,0,'','','398869','398869','Monteria','22336'),</v>
      </c>
      <c r="J231" t="str">
        <f t="shared" si="19"/>
        <v>UPDATE Terceros SET IdUsuario =22336 WHERE Id =1695</v>
      </c>
      <c r="K231" t="str">
        <f t="shared" si="20"/>
        <v>UPDATE Terceros SET Celular =398869 WHERE Id =1695</v>
      </c>
      <c r="L231" t="str">
        <f t="shared" si="21"/>
        <v>UPDATE Usuarios SET Loguin =398869 WHERE Id =22336</v>
      </c>
      <c r="M231" t="str">
        <f t="shared" si="22"/>
        <v>UPDATE Usuarios SET Celular =398869 WHERE Id =22336</v>
      </c>
      <c r="O231">
        <f t="shared" si="23"/>
        <v>398869</v>
      </c>
    </row>
    <row r="232" spans="1:15" ht="15.75" x14ac:dyDescent="0.25">
      <c r="A232">
        <v>6</v>
      </c>
      <c r="B232" s="8">
        <v>230</v>
      </c>
      <c r="C232" s="8">
        <v>1696</v>
      </c>
      <c r="D232" s="5" t="s">
        <v>290</v>
      </c>
      <c r="E232" s="5">
        <v>398870</v>
      </c>
      <c r="F232" s="5">
        <v>4229</v>
      </c>
      <c r="G232" s="5">
        <f>VLOOKUP(F232,Usuarios!$E$2:$M$269,9,0)</f>
        <v>22337</v>
      </c>
      <c r="H232" s="5">
        <v>15000</v>
      </c>
      <c r="I232" t="str">
        <f t="shared" si="18"/>
        <v>('CAROLINA  - YESSICA', 1, 3,1,4229,0,'','','398870','398870','Monteria','22337'),</v>
      </c>
      <c r="J232" t="str">
        <f t="shared" si="19"/>
        <v>UPDATE Terceros SET IdUsuario =22337 WHERE Id =1696</v>
      </c>
      <c r="K232" t="str">
        <f t="shared" si="20"/>
        <v>UPDATE Terceros SET Celular =398870 WHERE Id =1696</v>
      </c>
      <c r="L232" t="str">
        <f t="shared" si="21"/>
        <v>UPDATE Usuarios SET Loguin =398870 WHERE Id =22337</v>
      </c>
      <c r="M232" t="str">
        <f t="shared" si="22"/>
        <v>UPDATE Usuarios SET Celular =398870 WHERE Id =22337</v>
      </c>
      <c r="O232">
        <f t="shared" si="23"/>
        <v>398870</v>
      </c>
    </row>
    <row r="233" spans="1:15" ht="15.75" x14ac:dyDescent="0.25">
      <c r="A233">
        <v>6</v>
      </c>
      <c r="B233" s="8">
        <v>231</v>
      </c>
      <c r="C233" s="8">
        <v>1697</v>
      </c>
      <c r="D233" s="5" t="s">
        <v>150</v>
      </c>
      <c r="E233" s="5">
        <v>398871</v>
      </c>
      <c r="F233" s="5">
        <v>4230</v>
      </c>
      <c r="G233" s="5">
        <f>VLOOKUP(F233,Usuarios!$E$2:$M$269,9,0)</f>
        <v>22338</v>
      </c>
      <c r="H233" s="5">
        <v>11000</v>
      </c>
      <c r="I233" t="str">
        <f t="shared" si="18"/>
        <v>('LUIS PADILLA', 1, 3,1,4230,0,'','','398871','398871','Monteria','22338'),</v>
      </c>
      <c r="J233" t="str">
        <f t="shared" si="19"/>
        <v>UPDATE Terceros SET IdUsuario =22338 WHERE Id =1697</v>
      </c>
      <c r="K233" t="str">
        <f t="shared" si="20"/>
        <v>UPDATE Terceros SET Celular =398871 WHERE Id =1697</v>
      </c>
      <c r="L233" t="str">
        <f t="shared" si="21"/>
        <v>UPDATE Usuarios SET Loguin =398871 WHERE Id =22338</v>
      </c>
      <c r="M233" t="str">
        <f t="shared" si="22"/>
        <v>UPDATE Usuarios SET Celular =398871 WHERE Id =22338</v>
      </c>
      <c r="O233">
        <f t="shared" si="23"/>
        <v>398871</v>
      </c>
    </row>
    <row r="234" spans="1:15" ht="15.75" x14ac:dyDescent="0.25">
      <c r="A234">
        <v>6</v>
      </c>
      <c r="B234" s="8">
        <v>232</v>
      </c>
      <c r="C234" s="8">
        <v>1698</v>
      </c>
      <c r="D234" s="5" t="s">
        <v>26</v>
      </c>
      <c r="E234" s="5">
        <v>398872</v>
      </c>
      <c r="F234" s="5">
        <v>4231</v>
      </c>
      <c r="G234" s="5">
        <f>VLOOKUP(F234,Usuarios!$E$2:$M$269,9,0)</f>
        <v>22339</v>
      </c>
      <c r="H234" s="5">
        <v>11000</v>
      </c>
      <c r="I234" t="str">
        <f t="shared" si="18"/>
        <v>('KEVIN ', 1, 3,1,4231,0,'','','398872','398872','Monteria','22339'),</v>
      </c>
      <c r="J234" t="str">
        <f t="shared" si="19"/>
        <v>UPDATE Terceros SET IdUsuario =22339 WHERE Id =1698</v>
      </c>
      <c r="K234" t="str">
        <f t="shared" si="20"/>
        <v>UPDATE Terceros SET Celular =398872 WHERE Id =1698</v>
      </c>
      <c r="L234" t="str">
        <f t="shared" si="21"/>
        <v>UPDATE Usuarios SET Loguin =398872 WHERE Id =22339</v>
      </c>
      <c r="M234" t="str">
        <f t="shared" si="22"/>
        <v>UPDATE Usuarios SET Celular =398872 WHERE Id =22339</v>
      </c>
      <c r="O234">
        <f t="shared" si="23"/>
        <v>398872</v>
      </c>
    </row>
    <row r="235" spans="1:15" ht="15.75" x14ac:dyDescent="0.25">
      <c r="A235">
        <v>6</v>
      </c>
      <c r="B235" s="8">
        <v>233</v>
      </c>
      <c r="C235" s="8">
        <v>1699</v>
      </c>
      <c r="D235" s="5" t="s">
        <v>32</v>
      </c>
      <c r="E235" s="5">
        <v>398873</v>
      </c>
      <c r="F235" s="5">
        <v>4232</v>
      </c>
      <c r="G235" s="5">
        <f>VLOOKUP(F235,Usuarios!$E$2:$M$269,9,0)</f>
        <v>22340</v>
      </c>
      <c r="H235" s="5">
        <v>21000</v>
      </c>
      <c r="I235" t="str">
        <f t="shared" si="18"/>
        <v>('YERLIS', 1, 3,1,4232,0,'','','398873','398873','Monteria','22340'),</v>
      </c>
      <c r="J235" t="str">
        <f t="shared" si="19"/>
        <v>UPDATE Terceros SET IdUsuario =22340 WHERE Id =1699</v>
      </c>
      <c r="K235" t="str">
        <f t="shared" si="20"/>
        <v>UPDATE Terceros SET Celular =398873 WHERE Id =1699</v>
      </c>
      <c r="L235" t="str">
        <f t="shared" si="21"/>
        <v>UPDATE Usuarios SET Loguin =398873 WHERE Id =22340</v>
      </c>
      <c r="M235" t="str">
        <f t="shared" si="22"/>
        <v>UPDATE Usuarios SET Celular =398873 WHERE Id =22340</v>
      </c>
      <c r="O235">
        <f t="shared" si="23"/>
        <v>398873</v>
      </c>
    </row>
    <row r="236" spans="1:15" ht="15.75" x14ac:dyDescent="0.25">
      <c r="A236">
        <v>6</v>
      </c>
      <c r="B236" s="8">
        <v>234</v>
      </c>
      <c r="C236" s="8">
        <v>1700</v>
      </c>
      <c r="D236" s="5" t="s">
        <v>151</v>
      </c>
      <c r="E236" s="5">
        <v>398874</v>
      </c>
      <c r="F236" s="5">
        <v>4233</v>
      </c>
      <c r="G236" s="5">
        <f>VLOOKUP(F236,Usuarios!$E$2:$M$269,9,0)</f>
        <v>22341</v>
      </c>
      <c r="H236" s="5">
        <v>7000</v>
      </c>
      <c r="I236" t="str">
        <f t="shared" si="18"/>
        <v>('MERCEDES', 1, 3,1,4233,0,'','','398874','398874','Monteria','22341'),</v>
      </c>
      <c r="J236" t="str">
        <f t="shared" si="19"/>
        <v>UPDATE Terceros SET IdUsuario =22341 WHERE Id =1700</v>
      </c>
      <c r="K236" t="str">
        <f t="shared" si="20"/>
        <v>UPDATE Terceros SET Celular =398874 WHERE Id =1700</v>
      </c>
      <c r="L236" t="str">
        <f t="shared" si="21"/>
        <v>UPDATE Usuarios SET Loguin =398874 WHERE Id =22341</v>
      </c>
      <c r="M236" t="str">
        <f t="shared" si="22"/>
        <v>UPDATE Usuarios SET Celular =398874 WHERE Id =22341</v>
      </c>
      <c r="O236">
        <f t="shared" si="23"/>
        <v>398874</v>
      </c>
    </row>
    <row r="237" spans="1:15" ht="15.75" x14ac:dyDescent="0.25">
      <c r="A237">
        <v>6</v>
      </c>
      <c r="B237" s="8">
        <v>235</v>
      </c>
      <c r="C237" s="8">
        <v>1701</v>
      </c>
      <c r="D237" s="5" t="s">
        <v>152</v>
      </c>
      <c r="E237" s="5">
        <v>398875</v>
      </c>
      <c r="F237" s="5">
        <v>4234</v>
      </c>
      <c r="G237" s="5">
        <f>VLOOKUP(F237,Usuarios!$E$2:$M$269,9,0)</f>
        <v>22342</v>
      </c>
      <c r="H237" s="5">
        <v>13000</v>
      </c>
      <c r="I237" t="str">
        <f t="shared" si="18"/>
        <v>('LIZ', 1, 3,1,4234,0,'','','398875','398875','Monteria','22342'),</v>
      </c>
      <c r="J237" t="str">
        <f t="shared" si="19"/>
        <v>UPDATE Terceros SET IdUsuario =22342 WHERE Id =1701</v>
      </c>
      <c r="K237" t="str">
        <f t="shared" si="20"/>
        <v>UPDATE Terceros SET Celular =398875 WHERE Id =1701</v>
      </c>
      <c r="L237" t="str">
        <f t="shared" si="21"/>
        <v>UPDATE Usuarios SET Loguin =398875 WHERE Id =22342</v>
      </c>
      <c r="M237" t="str">
        <f t="shared" si="22"/>
        <v>UPDATE Usuarios SET Celular =398875 WHERE Id =22342</v>
      </c>
      <c r="O237">
        <f t="shared" si="23"/>
        <v>398875</v>
      </c>
    </row>
    <row r="238" spans="1:15" ht="15.75" x14ac:dyDescent="0.25">
      <c r="A238">
        <v>6</v>
      </c>
      <c r="B238" s="8">
        <v>236</v>
      </c>
      <c r="C238" s="8">
        <v>1702</v>
      </c>
      <c r="D238" s="5" t="s">
        <v>291</v>
      </c>
      <c r="E238" s="5">
        <v>398876</v>
      </c>
      <c r="F238" s="5">
        <v>4235</v>
      </c>
      <c r="G238" s="5">
        <f>VLOOKUP(F238,Usuarios!$E$2:$M$269,9,0)</f>
        <v>22343</v>
      </c>
      <c r="H238" s="5">
        <v>18000</v>
      </c>
      <c r="I238" t="str">
        <f t="shared" si="18"/>
        <v>('ONEISA', 1, 3,1,4235,0,'','','398876','398876','Monteria','22343'),</v>
      </c>
      <c r="J238" t="str">
        <f t="shared" si="19"/>
        <v>UPDATE Terceros SET IdUsuario =22343 WHERE Id =1702</v>
      </c>
      <c r="K238" t="str">
        <f t="shared" si="20"/>
        <v>UPDATE Terceros SET Celular =398876 WHERE Id =1702</v>
      </c>
      <c r="L238" t="str">
        <f t="shared" si="21"/>
        <v>UPDATE Usuarios SET Loguin =398876 WHERE Id =22343</v>
      </c>
      <c r="M238" t="str">
        <f t="shared" si="22"/>
        <v>UPDATE Usuarios SET Celular =398876 WHERE Id =22343</v>
      </c>
      <c r="O238">
        <f t="shared" si="23"/>
        <v>398876</v>
      </c>
    </row>
    <row r="239" spans="1:15" ht="15.75" x14ac:dyDescent="0.25">
      <c r="A239">
        <v>6</v>
      </c>
      <c r="B239" s="8">
        <v>237</v>
      </c>
      <c r="C239" s="8">
        <v>1703</v>
      </c>
      <c r="D239" s="5" t="s">
        <v>153</v>
      </c>
      <c r="E239" s="5">
        <v>398877</v>
      </c>
      <c r="F239" s="5">
        <v>4236</v>
      </c>
      <c r="G239" s="5">
        <f>VLOOKUP(F239,Usuarios!$E$2:$M$269,9,0)</f>
        <v>22344</v>
      </c>
      <c r="H239" s="5">
        <v>0</v>
      </c>
      <c r="I239" t="str">
        <f t="shared" si="18"/>
        <v>('MIRIAM', 1, 3,1,4236,0,'','','398877','398877','Monteria','22344'),</v>
      </c>
      <c r="J239" t="str">
        <f t="shared" si="19"/>
        <v>UPDATE Terceros SET IdUsuario =22344 WHERE Id =1703</v>
      </c>
      <c r="K239" t="str">
        <f t="shared" si="20"/>
        <v>UPDATE Terceros SET Celular =398877 WHERE Id =1703</v>
      </c>
      <c r="L239" t="str">
        <f t="shared" si="21"/>
        <v>UPDATE Usuarios SET Loguin =398877 WHERE Id =22344</v>
      </c>
      <c r="M239" t="str">
        <f t="shared" si="22"/>
        <v>UPDATE Usuarios SET Celular =398877 WHERE Id =22344</v>
      </c>
      <c r="O239">
        <f t="shared" si="23"/>
        <v>398877</v>
      </c>
    </row>
    <row r="240" spans="1:15" ht="15.75" x14ac:dyDescent="0.25">
      <c r="A240">
        <v>6</v>
      </c>
      <c r="B240" s="8">
        <v>238</v>
      </c>
      <c r="C240" s="8">
        <v>1704</v>
      </c>
      <c r="D240" s="5" t="s">
        <v>12</v>
      </c>
      <c r="E240" s="5">
        <v>398878</v>
      </c>
      <c r="F240" s="5">
        <v>4237</v>
      </c>
      <c r="G240" s="5">
        <f>VLOOKUP(F240,Usuarios!$E$2:$M$269,9,0)</f>
        <v>22345</v>
      </c>
      <c r="H240" s="5">
        <v>42000</v>
      </c>
      <c r="I240" t="str">
        <f t="shared" si="18"/>
        <v>('PAOLA', 1, 3,1,4237,0,'','','398878','398878','Monteria','22345'),</v>
      </c>
      <c r="J240" t="str">
        <f t="shared" si="19"/>
        <v>UPDATE Terceros SET IdUsuario =22345 WHERE Id =1704</v>
      </c>
      <c r="K240" t="str">
        <f t="shared" si="20"/>
        <v>UPDATE Terceros SET Celular =398878 WHERE Id =1704</v>
      </c>
      <c r="L240" t="str">
        <f t="shared" si="21"/>
        <v>UPDATE Usuarios SET Loguin =398878 WHERE Id =22345</v>
      </c>
      <c r="M240" t="str">
        <f t="shared" si="22"/>
        <v>UPDATE Usuarios SET Celular =398878 WHERE Id =22345</v>
      </c>
      <c r="O240">
        <f t="shared" si="23"/>
        <v>398878</v>
      </c>
    </row>
    <row r="241" spans="1:15" ht="15.75" x14ac:dyDescent="0.25">
      <c r="A241">
        <v>6</v>
      </c>
      <c r="B241" s="8">
        <v>239</v>
      </c>
      <c r="C241" s="8">
        <v>1705</v>
      </c>
      <c r="D241" s="5" t="s">
        <v>154</v>
      </c>
      <c r="E241" s="5">
        <v>398879</v>
      </c>
      <c r="F241" s="5">
        <v>4238</v>
      </c>
      <c r="G241" s="5">
        <f>VLOOKUP(F241,Usuarios!$E$2:$M$269,9,0)</f>
        <v>22346</v>
      </c>
      <c r="H241" s="5">
        <v>4000</v>
      </c>
      <c r="I241" t="str">
        <f t="shared" si="18"/>
        <v>('EDUARDO', 1, 3,1,4238,0,'','','398879','398879','Monteria','22346'),</v>
      </c>
      <c r="J241" t="str">
        <f t="shared" si="19"/>
        <v>UPDATE Terceros SET IdUsuario =22346 WHERE Id =1705</v>
      </c>
      <c r="K241" t="str">
        <f t="shared" si="20"/>
        <v>UPDATE Terceros SET Celular =398879 WHERE Id =1705</v>
      </c>
      <c r="L241" t="str">
        <f t="shared" si="21"/>
        <v>UPDATE Usuarios SET Loguin =398879 WHERE Id =22346</v>
      </c>
      <c r="M241" t="str">
        <f t="shared" si="22"/>
        <v>UPDATE Usuarios SET Celular =398879 WHERE Id =22346</v>
      </c>
      <c r="O241">
        <f t="shared" si="23"/>
        <v>398879</v>
      </c>
    </row>
    <row r="242" spans="1:15" ht="15.75" x14ac:dyDescent="0.25">
      <c r="A242">
        <v>6</v>
      </c>
      <c r="B242" s="8">
        <v>240</v>
      </c>
      <c r="C242" s="8">
        <v>1706</v>
      </c>
      <c r="D242" s="5" t="s">
        <v>292</v>
      </c>
      <c r="E242" s="5">
        <v>398880</v>
      </c>
      <c r="F242" s="5">
        <v>4239</v>
      </c>
      <c r="G242" s="5">
        <f>VLOOKUP(F242,Usuarios!$E$2:$M$269,9,0)</f>
        <v>22347</v>
      </c>
      <c r="H242" s="5">
        <v>3000</v>
      </c>
      <c r="I242" t="str">
        <f t="shared" si="18"/>
        <v>('LEIDY NAVARRO', 1, 3,1,4239,0,'','','398880','398880','Monteria','22347'),</v>
      </c>
      <c r="J242" t="str">
        <f t="shared" si="19"/>
        <v>UPDATE Terceros SET IdUsuario =22347 WHERE Id =1706</v>
      </c>
      <c r="K242" t="str">
        <f t="shared" si="20"/>
        <v>UPDATE Terceros SET Celular =398880 WHERE Id =1706</v>
      </c>
      <c r="L242" t="str">
        <f t="shared" si="21"/>
        <v>UPDATE Usuarios SET Loguin =398880 WHERE Id =22347</v>
      </c>
      <c r="M242" t="str">
        <f t="shared" si="22"/>
        <v>UPDATE Usuarios SET Celular =398880 WHERE Id =22347</v>
      </c>
      <c r="O242">
        <f t="shared" si="23"/>
        <v>398880</v>
      </c>
    </row>
    <row r="243" spans="1:15" ht="15.75" x14ac:dyDescent="0.25">
      <c r="A243">
        <v>6</v>
      </c>
      <c r="B243" s="8">
        <v>241</v>
      </c>
      <c r="C243" s="8">
        <v>1707</v>
      </c>
      <c r="D243" s="5" t="s">
        <v>155</v>
      </c>
      <c r="E243" s="5">
        <v>398881</v>
      </c>
      <c r="F243" s="5">
        <v>4240</v>
      </c>
      <c r="G243" s="5">
        <f>VLOOKUP(F243,Usuarios!$E$2:$M$269,9,0)</f>
        <v>22348</v>
      </c>
      <c r="H243" s="5">
        <v>9000</v>
      </c>
      <c r="I243" t="str">
        <f t="shared" si="18"/>
        <v>('ARGEMIRO', 1, 3,1,4240,0,'','','398881','398881','Monteria','22348'),</v>
      </c>
      <c r="J243" t="str">
        <f t="shared" si="19"/>
        <v>UPDATE Terceros SET IdUsuario =22348 WHERE Id =1707</v>
      </c>
      <c r="K243" t="str">
        <f t="shared" si="20"/>
        <v>UPDATE Terceros SET Celular =398881 WHERE Id =1707</v>
      </c>
      <c r="L243" t="str">
        <f t="shared" si="21"/>
        <v>UPDATE Usuarios SET Loguin =398881 WHERE Id =22348</v>
      </c>
      <c r="M243" t="str">
        <f t="shared" si="22"/>
        <v>UPDATE Usuarios SET Celular =398881 WHERE Id =22348</v>
      </c>
      <c r="O243">
        <f t="shared" si="23"/>
        <v>398881</v>
      </c>
    </row>
    <row r="244" spans="1:15" ht="15.75" x14ac:dyDescent="0.25">
      <c r="A244">
        <v>6</v>
      </c>
      <c r="B244" s="8">
        <v>242</v>
      </c>
      <c r="C244" s="8">
        <v>1708</v>
      </c>
      <c r="D244" s="5" t="s">
        <v>293</v>
      </c>
      <c r="E244" s="5">
        <v>398882</v>
      </c>
      <c r="F244" s="5">
        <v>4241</v>
      </c>
      <c r="G244" s="5">
        <f>VLOOKUP(F244,Usuarios!$E$2:$M$269,9,0)</f>
        <v>22349</v>
      </c>
      <c r="H244" s="5">
        <v>7000</v>
      </c>
      <c r="I244" t="str">
        <f t="shared" si="18"/>
        <v>('FEDER-PEDRO', 1, 3,1,4241,0,'','','398882','398882','Monteria','22349'),</v>
      </c>
      <c r="J244" t="str">
        <f t="shared" si="19"/>
        <v>UPDATE Terceros SET IdUsuario =22349 WHERE Id =1708</v>
      </c>
      <c r="K244" t="str">
        <f t="shared" si="20"/>
        <v>UPDATE Terceros SET Celular =398882 WHERE Id =1708</v>
      </c>
      <c r="L244" t="str">
        <f t="shared" si="21"/>
        <v>UPDATE Usuarios SET Loguin =398882 WHERE Id =22349</v>
      </c>
      <c r="M244" t="str">
        <f t="shared" si="22"/>
        <v>UPDATE Usuarios SET Celular =398882 WHERE Id =22349</v>
      </c>
      <c r="O244">
        <f t="shared" si="23"/>
        <v>398882</v>
      </c>
    </row>
    <row r="245" spans="1:15" ht="15.75" x14ac:dyDescent="0.25">
      <c r="A245">
        <v>6</v>
      </c>
      <c r="B245" s="8">
        <v>243</v>
      </c>
      <c r="C245" s="8">
        <v>1709</v>
      </c>
      <c r="D245" s="5" t="s">
        <v>37</v>
      </c>
      <c r="E245" s="5">
        <v>398883</v>
      </c>
      <c r="F245" s="5">
        <v>4242</v>
      </c>
      <c r="G245" s="5">
        <f>VLOOKUP(F245,Usuarios!$E$2:$M$269,9,0)</f>
        <v>22350</v>
      </c>
      <c r="H245" s="5">
        <v>27000</v>
      </c>
      <c r="I245" t="str">
        <f t="shared" si="18"/>
        <v>('MIGUEL', 1, 3,1,4242,0,'','','398883','398883','Monteria','22350'),</v>
      </c>
      <c r="J245" t="str">
        <f t="shared" si="19"/>
        <v>UPDATE Terceros SET IdUsuario =22350 WHERE Id =1709</v>
      </c>
      <c r="K245" t="str">
        <f t="shared" si="20"/>
        <v>UPDATE Terceros SET Celular =398883 WHERE Id =1709</v>
      </c>
      <c r="L245" t="str">
        <f t="shared" si="21"/>
        <v>UPDATE Usuarios SET Loguin =398883 WHERE Id =22350</v>
      </c>
      <c r="M245" t="str">
        <f t="shared" si="22"/>
        <v>UPDATE Usuarios SET Celular =398883 WHERE Id =22350</v>
      </c>
      <c r="O245">
        <f t="shared" si="23"/>
        <v>398883</v>
      </c>
    </row>
    <row r="246" spans="1:15" ht="15.75" x14ac:dyDescent="0.25">
      <c r="A246">
        <v>6</v>
      </c>
      <c r="B246" s="8">
        <v>244</v>
      </c>
      <c r="C246" s="8">
        <v>1710</v>
      </c>
      <c r="D246" s="5" t="s">
        <v>294</v>
      </c>
      <c r="E246" s="5">
        <v>398884</v>
      </c>
      <c r="F246" s="5">
        <v>4243</v>
      </c>
      <c r="G246" s="5">
        <f>VLOOKUP(F246,Usuarios!$E$2:$M$269,9,0)</f>
        <v>22351</v>
      </c>
      <c r="H246" s="5">
        <v>3000</v>
      </c>
      <c r="I246" t="str">
        <f t="shared" si="18"/>
        <v>('MIGUELINO', 1, 3,1,4243,0,'','','398884','398884','Monteria','22351'),</v>
      </c>
      <c r="J246" t="str">
        <f t="shared" si="19"/>
        <v>UPDATE Terceros SET IdUsuario =22351 WHERE Id =1710</v>
      </c>
      <c r="K246" t="str">
        <f t="shared" si="20"/>
        <v>UPDATE Terceros SET Celular =398884 WHERE Id =1710</v>
      </c>
      <c r="L246" t="str">
        <f t="shared" si="21"/>
        <v>UPDATE Usuarios SET Loguin =398884 WHERE Id =22351</v>
      </c>
      <c r="M246" t="str">
        <f t="shared" si="22"/>
        <v>UPDATE Usuarios SET Celular =398884 WHERE Id =22351</v>
      </c>
      <c r="O246">
        <f t="shared" si="23"/>
        <v>398884</v>
      </c>
    </row>
    <row r="247" spans="1:15" ht="15.75" x14ac:dyDescent="0.25">
      <c r="A247">
        <v>6</v>
      </c>
      <c r="B247" s="8">
        <v>245</v>
      </c>
      <c r="C247" s="8">
        <v>1711</v>
      </c>
      <c r="D247" s="5" t="s">
        <v>295</v>
      </c>
      <c r="E247" s="5">
        <v>398885</v>
      </c>
      <c r="F247" s="5">
        <v>4244</v>
      </c>
      <c r="G247" s="5">
        <f>VLOOKUP(F247,Usuarios!$E$2:$M$269,9,0)</f>
        <v>22352</v>
      </c>
      <c r="H247" s="5">
        <v>0</v>
      </c>
      <c r="I247" t="str">
        <f t="shared" si="18"/>
        <v>('ELEMIR PEREZ', 1, 3,1,4244,0,'','','398885','398885','Monteria','22352'),</v>
      </c>
      <c r="J247" t="str">
        <f t="shared" si="19"/>
        <v>UPDATE Terceros SET IdUsuario =22352 WHERE Id =1711</v>
      </c>
      <c r="K247" t="str">
        <f t="shared" si="20"/>
        <v>UPDATE Terceros SET Celular =398885 WHERE Id =1711</v>
      </c>
      <c r="L247" t="str">
        <f t="shared" si="21"/>
        <v>UPDATE Usuarios SET Loguin =398885 WHERE Id =22352</v>
      </c>
      <c r="M247" t="str">
        <f t="shared" si="22"/>
        <v>UPDATE Usuarios SET Celular =398885 WHERE Id =22352</v>
      </c>
      <c r="O247">
        <f t="shared" si="23"/>
        <v>398885</v>
      </c>
    </row>
    <row r="248" spans="1:15" ht="15.75" x14ac:dyDescent="0.25">
      <c r="A248">
        <v>6</v>
      </c>
      <c r="B248" s="8">
        <v>246</v>
      </c>
      <c r="C248" s="8">
        <v>1712</v>
      </c>
      <c r="D248" s="5" t="s">
        <v>61</v>
      </c>
      <c r="E248" s="5">
        <v>398886</v>
      </c>
      <c r="F248" s="5">
        <v>4245</v>
      </c>
      <c r="G248" s="5">
        <f>VLOOKUP(F248,Usuarios!$E$2:$M$269,9,0)</f>
        <v>22353</v>
      </c>
      <c r="H248" s="5">
        <v>11000</v>
      </c>
      <c r="I248" t="str">
        <f t="shared" si="18"/>
        <v>('LINA', 1, 3,1,4245,0,'','','398886','398886','Monteria','22353'),</v>
      </c>
      <c r="J248" t="str">
        <f t="shared" si="19"/>
        <v>UPDATE Terceros SET IdUsuario =22353 WHERE Id =1712</v>
      </c>
      <c r="K248" t="str">
        <f t="shared" si="20"/>
        <v>UPDATE Terceros SET Celular =398886 WHERE Id =1712</v>
      </c>
      <c r="L248" t="str">
        <f t="shared" si="21"/>
        <v>UPDATE Usuarios SET Loguin =398886 WHERE Id =22353</v>
      </c>
      <c r="M248" t="str">
        <f t="shared" si="22"/>
        <v>UPDATE Usuarios SET Celular =398886 WHERE Id =22353</v>
      </c>
      <c r="O248">
        <f t="shared" si="23"/>
        <v>398886</v>
      </c>
    </row>
    <row r="249" spans="1:15" ht="15.75" x14ac:dyDescent="0.25">
      <c r="A249">
        <v>6</v>
      </c>
      <c r="B249" s="8">
        <v>247</v>
      </c>
      <c r="C249" s="8">
        <v>1713</v>
      </c>
      <c r="D249" s="5" t="s">
        <v>296</v>
      </c>
      <c r="E249" s="5">
        <v>398887</v>
      </c>
      <c r="F249" s="5">
        <v>4246</v>
      </c>
      <c r="G249" s="5">
        <f>VLOOKUP(F249,Usuarios!$E$2:$M$269,9,0)</f>
        <v>22354</v>
      </c>
      <c r="H249" s="5">
        <v>9000</v>
      </c>
      <c r="I249" t="str">
        <f t="shared" si="18"/>
        <v>('LINA  HIJO', 1, 3,1,4246,0,'','','398887','398887','Monteria','22354'),</v>
      </c>
      <c r="J249" t="str">
        <f t="shared" si="19"/>
        <v>UPDATE Terceros SET IdUsuario =22354 WHERE Id =1713</v>
      </c>
      <c r="K249" t="str">
        <f t="shared" si="20"/>
        <v>UPDATE Terceros SET Celular =398887 WHERE Id =1713</v>
      </c>
      <c r="L249" t="str">
        <f t="shared" si="21"/>
        <v>UPDATE Usuarios SET Loguin =398887 WHERE Id =22354</v>
      </c>
      <c r="M249" t="str">
        <f t="shared" si="22"/>
        <v>UPDATE Usuarios SET Celular =398887 WHERE Id =22354</v>
      </c>
      <c r="O249">
        <f t="shared" si="23"/>
        <v>398887</v>
      </c>
    </row>
    <row r="250" spans="1:15" ht="15.75" x14ac:dyDescent="0.25">
      <c r="A250">
        <v>6</v>
      </c>
      <c r="B250" s="8">
        <v>248</v>
      </c>
      <c r="C250" s="8">
        <v>1714</v>
      </c>
      <c r="D250" s="5" t="s">
        <v>297</v>
      </c>
      <c r="E250" s="5">
        <v>398888</v>
      </c>
      <c r="F250" s="5">
        <v>4247</v>
      </c>
      <c r="G250" s="5">
        <f>VLOOKUP(F250,Usuarios!$E$2:$M$269,9,0)</f>
        <v>22355</v>
      </c>
      <c r="H250" s="5">
        <v>7000</v>
      </c>
      <c r="I250" t="str">
        <f t="shared" si="18"/>
        <v>('LILIBETH ', 1, 3,1,4247,0,'','','398888','398888','Monteria','22355'),</v>
      </c>
      <c r="J250" t="str">
        <f t="shared" si="19"/>
        <v>UPDATE Terceros SET IdUsuario =22355 WHERE Id =1714</v>
      </c>
      <c r="K250" t="str">
        <f t="shared" si="20"/>
        <v>UPDATE Terceros SET Celular =398888 WHERE Id =1714</v>
      </c>
      <c r="L250" t="str">
        <f t="shared" si="21"/>
        <v>UPDATE Usuarios SET Loguin =398888 WHERE Id =22355</v>
      </c>
      <c r="M250" t="str">
        <f t="shared" si="22"/>
        <v>UPDATE Usuarios SET Celular =398888 WHERE Id =22355</v>
      </c>
      <c r="O250">
        <f t="shared" si="23"/>
        <v>398888</v>
      </c>
    </row>
    <row r="251" spans="1:15" ht="15.75" x14ac:dyDescent="0.25">
      <c r="A251">
        <v>6</v>
      </c>
      <c r="B251" s="8">
        <v>249</v>
      </c>
      <c r="C251" s="8">
        <v>1715</v>
      </c>
      <c r="D251" s="5" t="s">
        <v>298</v>
      </c>
      <c r="E251" s="5">
        <v>398889</v>
      </c>
      <c r="F251" s="5">
        <v>4248</v>
      </c>
      <c r="G251" s="5">
        <f>VLOOKUP(F251,Usuarios!$E$2:$M$269,9,0)</f>
        <v>22356</v>
      </c>
      <c r="H251" s="5">
        <v>6000</v>
      </c>
      <c r="I251" t="str">
        <f t="shared" si="18"/>
        <v>('SEÑORA MORA-ISABEL', 1, 3,1,4248,0,'','','398889','398889','Monteria','22356'),</v>
      </c>
      <c r="J251" t="str">
        <f t="shared" si="19"/>
        <v>UPDATE Terceros SET IdUsuario =22356 WHERE Id =1715</v>
      </c>
      <c r="K251" t="str">
        <f t="shared" si="20"/>
        <v>UPDATE Terceros SET Celular =398889 WHERE Id =1715</v>
      </c>
      <c r="L251" t="str">
        <f t="shared" si="21"/>
        <v>UPDATE Usuarios SET Loguin =398889 WHERE Id =22356</v>
      </c>
      <c r="M251" t="str">
        <f t="shared" si="22"/>
        <v>UPDATE Usuarios SET Celular =398889 WHERE Id =22356</v>
      </c>
      <c r="O251">
        <f t="shared" si="23"/>
        <v>398889</v>
      </c>
    </row>
    <row r="252" spans="1:15" ht="15.75" x14ac:dyDescent="0.25">
      <c r="A252">
        <v>6</v>
      </c>
      <c r="B252" s="8">
        <v>250</v>
      </c>
      <c r="C252" s="8">
        <v>1716</v>
      </c>
      <c r="D252" s="5" t="s">
        <v>299</v>
      </c>
      <c r="E252" s="5">
        <v>398890</v>
      </c>
      <c r="F252" s="5">
        <v>4249</v>
      </c>
      <c r="G252" s="5">
        <f>VLOOKUP(F252,Usuarios!$E$2:$M$269,9,0)</f>
        <v>22357</v>
      </c>
      <c r="H252" s="5">
        <v>0</v>
      </c>
      <c r="I252" t="str">
        <f t="shared" si="18"/>
        <v>('DANITZA RUIZ', 1, 3,1,4249,0,'','','398890','398890','Monteria','22357'),</v>
      </c>
      <c r="J252" t="str">
        <f t="shared" si="19"/>
        <v>UPDATE Terceros SET IdUsuario =22357 WHERE Id =1716</v>
      </c>
      <c r="K252" t="str">
        <f t="shared" si="20"/>
        <v>UPDATE Terceros SET Celular =398890 WHERE Id =1716</v>
      </c>
      <c r="L252" t="str">
        <f t="shared" si="21"/>
        <v>UPDATE Usuarios SET Loguin =398890 WHERE Id =22357</v>
      </c>
      <c r="M252" t="str">
        <f t="shared" si="22"/>
        <v>UPDATE Usuarios SET Celular =398890 WHERE Id =22357</v>
      </c>
      <c r="O252">
        <f t="shared" si="23"/>
        <v>398890</v>
      </c>
    </row>
    <row r="253" spans="1:15" ht="15.75" x14ac:dyDescent="0.25">
      <c r="A253">
        <v>6</v>
      </c>
      <c r="B253" s="8">
        <v>251</v>
      </c>
      <c r="C253" s="8">
        <v>1717</v>
      </c>
      <c r="D253" s="5" t="s">
        <v>156</v>
      </c>
      <c r="E253" s="5">
        <v>398891</v>
      </c>
      <c r="F253" s="5">
        <v>4250</v>
      </c>
      <c r="G253" s="5">
        <f>VLOOKUP(F253,Usuarios!$E$2:$M$269,9,0)</f>
        <v>22358</v>
      </c>
      <c r="H253" s="5">
        <v>15000</v>
      </c>
      <c r="I253" t="str">
        <f t="shared" si="18"/>
        <v>('KENIER YANEZ', 1, 3,1,4250,0,'','','398891','398891','Monteria','22358'),</v>
      </c>
      <c r="J253" t="str">
        <f t="shared" si="19"/>
        <v>UPDATE Terceros SET IdUsuario =22358 WHERE Id =1717</v>
      </c>
      <c r="K253" t="str">
        <f t="shared" si="20"/>
        <v>UPDATE Terceros SET Celular =398891 WHERE Id =1717</v>
      </c>
      <c r="L253" t="str">
        <f t="shared" si="21"/>
        <v>UPDATE Usuarios SET Loguin =398891 WHERE Id =22358</v>
      </c>
      <c r="M253" t="str">
        <f t="shared" si="22"/>
        <v>UPDATE Usuarios SET Celular =398891 WHERE Id =22358</v>
      </c>
      <c r="O253">
        <f t="shared" si="23"/>
        <v>398891</v>
      </c>
    </row>
    <row r="254" spans="1:15" ht="15.75" x14ac:dyDescent="0.25">
      <c r="A254">
        <v>6</v>
      </c>
      <c r="B254" s="8">
        <v>252</v>
      </c>
      <c r="C254" s="8">
        <v>1718</v>
      </c>
      <c r="D254" s="5" t="s">
        <v>300</v>
      </c>
      <c r="E254" s="5">
        <v>398892</v>
      </c>
      <c r="F254" s="5">
        <v>4251</v>
      </c>
      <c r="G254" s="5">
        <f>VLOOKUP(F254,Usuarios!$E$2:$M$269,9,0)</f>
        <v>22359</v>
      </c>
      <c r="H254" s="5">
        <v>31000</v>
      </c>
      <c r="I254" t="str">
        <f t="shared" si="18"/>
        <v>('YEINER', 1, 3,1,4251,0,'','','398892','398892','Monteria','22359'),</v>
      </c>
      <c r="J254" t="str">
        <f t="shared" si="19"/>
        <v>UPDATE Terceros SET IdUsuario =22359 WHERE Id =1718</v>
      </c>
      <c r="K254" t="str">
        <f t="shared" si="20"/>
        <v>UPDATE Terceros SET Celular =398892 WHERE Id =1718</v>
      </c>
      <c r="L254" t="str">
        <f t="shared" si="21"/>
        <v>UPDATE Usuarios SET Loguin =398892 WHERE Id =22359</v>
      </c>
      <c r="M254" t="str">
        <f t="shared" si="22"/>
        <v>UPDATE Usuarios SET Celular =398892 WHERE Id =22359</v>
      </c>
      <c r="O254">
        <f t="shared" si="23"/>
        <v>398892</v>
      </c>
    </row>
    <row r="255" spans="1:15" ht="15.75" x14ac:dyDescent="0.25">
      <c r="A255">
        <v>6</v>
      </c>
      <c r="B255" s="8">
        <v>253</v>
      </c>
      <c r="C255" s="8">
        <v>1719</v>
      </c>
      <c r="D255" s="5" t="s">
        <v>35</v>
      </c>
      <c r="E255" s="5">
        <v>398893</v>
      </c>
      <c r="F255" s="5">
        <v>4252</v>
      </c>
      <c r="G255" s="5">
        <f>VLOOKUP(F255,Usuarios!$E$2:$M$269,9,0)</f>
        <v>22360</v>
      </c>
      <c r="H255" s="5">
        <v>16000</v>
      </c>
      <c r="I255" t="str">
        <f t="shared" si="18"/>
        <v>('CINDY', 1, 3,1,4252,0,'','','398893','398893','Monteria','22360'),</v>
      </c>
      <c r="J255" t="str">
        <f t="shared" si="19"/>
        <v>UPDATE Terceros SET IdUsuario =22360 WHERE Id =1719</v>
      </c>
      <c r="K255" t="str">
        <f t="shared" si="20"/>
        <v>UPDATE Terceros SET Celular =398893 WHERE Id =1719</v>
      </c>
      <c r="L255" t="str">
        <f t="shared" si="21"/>
        <v>UPDATE Usuarios SET Loguin =398893 WHERE Id =22360</v>
      </c>
      <c r="M255" t="str">
        <f t="shared" si="22"/>
        <v>UPDATE Usuarios SET Celular =398893 WHERE Id =22360</v>
      </c>
      <c r="O255">
        <f t="shared" si="23"/>
        <v>398893</v>
      </c>
    </row>
    <row r="256" spans="1:15" ht="15.75" x14ac:dyDescent="0.25">
      <c r="A256">
        <v>6</v>
      </c>
      <c r="B256" s="8">
        <v>254</v>
      </c>
      <c r="C256" s="8">
        <v>1720</v>
      </c>
      <c r="D256" s="5" t="s">
        <v>157</v>
      </c>
      <c r="E256" s="5">
        <v>398894</v>
      </c>
      <c r="F256" s="5">
        <v>4253</v>
      </c>
      <c r="G256" s="5">
        <f>VLOOKUP(F256,Usuarios!$E$2:$M$269,9,0)</f>
        <v>22361</v>
      </c>
      <c r="H256" s="5">
        <v>11000</v>
      </c>
      <c r="I256" t="str">
        <f t="shared" si="18"/>
        <v>('MERLY', 1, 3,1,4253,0,'','','398894','398894','Monteria','22361'),</v>
      </c>
      <c r="J256" t="str">
        <f t="shared" si="19"/>
        <v>UPDATE Terceros SET IdUsuario =22361 WHERE Id =1720</v>
      </c>
      <c r="K256" t="str">
        <f t="shared" si="20"/>
        <v>UPDATE Terceros SET Celular =398894 WHERE Id =1720</v>
      </c>
      <c r="L256" t="str">
        <f t="shared" si="21"/>
        <v>UPDATE Usuarios SET Loguin =398894 WHERE Id =22361</v>
      </c>
      <c r="M256" t="str">
        <f t="shared" si="22"/>
        <v>UPDATE Usuarios SET Celular =398894 WHERE Id =22361</v>
      </c>
      <c r="O256">
        <f t="shared" si="23"/>
        <v>398894</v>
      </c>
    </row>
    <row r="257" spans="1:15" ht="15.75" x14ac:dyDescent="0.25">
      <c r="A257">
        <v>6</v>
      </c>
      <c r="B257" s="8">
        <v>255</v>
      </c>
      <c r="C257" s="8">
        <v>1721</v>
      </c>
      <c r="D257" s="5" t="s">
        <v>301</v>
      </c>
      <c r="E257" s="5">
        <v>398895</v>
      </c>
      <c r="F257" s="5">
        <v>4254</v>
      </c>
      <c r="G257" s="5">
        <f>VLOOKUP(F257,Usuarios!$E$2:$M$269,9,0)</f>
        <v>22362</v>
      </c>
      <c r="H257" s="5">
        <v>30000</v>
      </c>
      <c r="I257" t="str">
        <f t="shared" si="18"/>
        <v>('ANGIE BURGOS', 1, 3,1,4254,0,'','','398895','398895','Monteria','22362'),</v>
      </c>
      <c r="J257" t="str">
        <f t="shared" si="19"/>
        <v>UPDATE Terceros SET IdUsuario =22362 WHERE Id =1721</v>
      </c>
      <c r="K257" t="str">
        <f t="shared" si="20"/>
        <v>UPDATE Terceros SET Celular =398895 WHERE Id =1721</v>
      </c>
      <c r="L257" t="str">
        <f t="shared" si="21"/>
        <v>UPDATE Usuarios SET Loguin =398895 WHERE Id =22362</v>
      </c>
      <c r="M257" t="str">
        <f t="shared" si="22"/>
        <v>UPDATE Usuarios SET Celular =398895 WHERE Id =22362</v>
      </c>
      <c r="O257">
        <f t="shared" si="23"/>
        <v>398895</v>
      </c>
    </row>
    <row r="258" spans="1:15" ht="15.75" x14ac:dyDescent="0.25">
      <c r="A258">
        <v>6</v>
      </c>
      <c r="B258" s="8">
        <v>256</v>
      </c>
      <c r="C258" s="8">
        <v>1722</v>
      </c>
      <c r="D258" s="5" t="s">
        <v>302</v>
      </c>
      <c r="E258" s="5">
        <v>398896</v>
      </c>
      <c r="F258" s="5">
        <v>4255</v>
      </c>
      <c r="G258" s="5">
        <f>VLOOKUP(F258,Usuarios!$E$2:$M$269,9,0)</f>
        <v>22363</v>
      </c>
      <c r="H258" s="5">
        <v>15000</v>
      </c>
      <c r="I258" t="str">
        <f t="shared" si="18"/>
        <v>('SONIA LOPEZ', 1, 3,1,4255,0,'','','398896','398896','Monteria','22363'),</v>
      </c>
      <c r="J258" t="str">
        <f t="shared" si="19"/>
        <v>UPDATE Terceros SET IdUsuario =22363 WHERE Id =1722</v>
      </c>
      <c r="K258" t="str">
        <f t="shared" si="20"/>
        <v>UPDATE Terceros SET Celular =398896 WHERE Id =1722</v>
      </c>
      <c r="L258" t="str">
        <f t="shared" si="21"/>
        <v>UPDATE Usuarios SET Loguin =398896 WHERE Id =22363</v>
      </c>
      <c r="M258" t="str">
        <f t="shared" si="22"/>
        <v>UPDATE Usuarios SET Celular =398896 WHERE Id =22363</v>
      </c>
      <c r="O258">
        <f t="shared" si="23"/>
        <v>398896</v>
      </c>
    </row>
    <row r="259" spans="1:15" ht="15.75" x14ac:dyDescent="0.25">
      <c r="A259">
        <v>6</v>
      </c>
      <c r="B259" s="8">
        <v>257</v>
      </c>
      <c r="C259" s="8">
        <v>1723</v>
      </c>
      <c r="D259" s="5" t="s">
        <v>303</v>
      </c>
      <c r="E259" s="5">
        <v>398897</v>
      </c>
      <c r="F259" s="5">
        <v>4256</v>
      </c>
      <c r="G259" s="5">
        <f>VLOOKUP(F259,Usuarios!$E$2:$M$269,9,0)</f>
        <v>22364</v>
      </c>
      <c r="H259" s="5">
        <v>18000</v>
      </c>
      <c r="I259" t="str">
        <f t="shared" si="18"/>
        <v>('PATRICIA PILAR', 1, 3,1,4256,0,'','','398897','398897','Monteria','22364'),</v>
      </c>
      <c r="J259" t="str">
        <f t="shared" si="19"/>
        <v>UPDATE Terceros SET IdUsuario =22364 WHERE Id =1723</v>
      </c>
      <c r="K259" t="str">
        <f t="shared" si="20"/>
        <v>UPDATE Terceros SET Celular =398897 WHERE Id =1723</v>
      </c>
      <c r="L259" t="str">
        <f t="shared" si="21"/>
        <v>UPDATE Usuarios SET Loguin =398897 WHERE Id =22364</v>
      </c>
      <c r="M259" t="str">
        <f t="shared" si="22"/>
        <v>UPDATE Usuarios SET Celular =398897 WHERE Id =22364</v>
      </c>
      <c r="O259">
        <f t="shared" si="23"/>
        <v>398897</v>
      </c>
    </row>
    <row r="260" spans="1:15" ht="15.75" x14ac:dyDescent="0.25">
      <c r="A260">
        <v>6</v>
      </c>
      <c r="B260" s="8">
        <v>258</v>
      </c>
      <c r="C260" s="8">
        <v>1724</v>
      </c>
      <c r="D260" s="5" t="s">
        <v>304</v>
      </c>
      <c r="E260" s="5">
        <v>398898</v>
      </c>
      <c r="F260" s="5">
        <v>4257</v>
      </c>
      <c r="G260" s="5">
        <f>VLOOKUP(F260,Usuarios!$E$2:$M$269,9,0)</f>
        <v>22365</v>
      </c>
      <c r="H260" s="5">
        <v>13000</v>
      </c>
      <c r="I260" t="str">
        <f t="shared" ref="I260:I270" si="24">"('" &amp; D260 &amp; "', 1, 3,1," &amp; F260 &amp; ",0,'','','" &amp; E260 &amp; "','" &amp;E260 &amp; "','Monteria','" &amp; G260 &amp; "'),"</f>
        <v>('NAVIS', 1, 3,1,4257,0,'','','398898','398898','Monteria','22365'),</v>
      </c>
      <c r="J260" t="str">
        <f t="shared" ref="J260:J270" si="25">"UPDATE Terceros SET IdUsuario =" &amp; G260 &amp; " WHERE Id =" &amp;C260</f>
        <v>UPDATE Terceros SET IdUsuario =22365 WHERE Id =1724</v>
      </c>
      <c r="K260" t="str">
        <f t="shared" ref="K260:K270" si="26">"UPDATE Terceros SET Celular =" &amp; E260 &amp; " WHERE Id =" &amp;C260</f>
        <v>UPDATE Terceros SET Celular =398898 WHERE Id =1724</v>
      </c>
      <c r="L260" t="str">
        <f t="shared" ref="L260:L270" si="27">"UPDATE Usuarios SET Loguin =" &amp; E260 &amp; " WHERE Id =" &amp;G260</f>
        <v>UPDATE Usuarios SET Loguin =398898 WHERE Id =22365</v>
      </c>
      <c r="M260" t="str">
        <f t="shared" ref="M260:M270" si="28">"UPDATE Usuarios SET Celular =" &amp; E260 &amp; " WHERE Id =" &amp;G260</f>
        <v>UPDATE Usuarios SET Celular =398898 WHERE Id =22365</v>
      </c>
      <c r="O260">
        <f t="shared" ref="O260:O270" si="29">IF(E260="","300" &amp;F260,E260)</f>
        <v>398898</v>
      </c>
    </row>
    <row r="261" spans="1:15" ht="15.75" x14ac:dyDescent="0.25">
      <c r="A261">
        <v>6</v>
      </c>
      <c r="B261" s="8">
        <v>259</v>
      </c>
      <c r="C261" s="8">
        <v>1725</v>
      </c>
      <c r="D261" s="5" t="s">
        <v>43</v>
      </c>
      <c r="E261" s="5">
        <v>398899</v>
      </c>
      <c r="F261" s="5">
        <v>4258</v>
      </c>
      <c r="G261" s="5">
        <f>VLOOKUP(F261,Usuarios!$E$2:$M$269,9,0)</f>
        <v>22366</v>
      </c>
      <c r="H261" s="5">
        <v>23000</v>
      </c>
      <c r="I261" t="str">
        <f t="shared" si="24"/>
        <v>('ANGIE', 1, 3,1,4258,0,'','','398899','398899','Monteria','22366'),</v>
      </c>
      <c r="J261" t="str">
        <f t="shared" si="25"/>
        <v>UPDATE Terceros SET IdUsuario =22366 WHERE Id =1725</v>
      </c>
      <c r="K261" t="str">
        <f t="shared" si="26"/>
        <v>UPDATE Terceros SET Celular =398899 WHERE Id =1725</v>
      </c>
      <c r="L261" t="str">
        <f t="shared" si="27"/>
        <v>UPDATE Usuarios SET Loguin =398899 WHERE Id =22366</v>
      </c>
      <c r="M261" t="str">
        <f t="shared" si="28"/>
        <v>UPDATE Usuarios SET Celular =398899 WHERE Id =22366</v>
      </c>
      <c r="O261">
        <f t="shared" si="29"/>
        <v>398899</v>
      </c>
    </row>
    <row r="262" spans="1:15" ht="15.75" x14ac:dyDescent="0.25">
      <c r="A262">
        <v>6</v>
      </c>
      <c r="B262" s="8">
        <v>260</v>
      </c>
      <c r="C262" s="8">
        <v>1726</v>
      </c>
      <c r="D262" s="5" t="s">
        <v>305</v>
      </c>
      <c r="E262" s="5">
        <v>398900</v>
      </c>
      <c r="F262" s="5">
        <v>4259</v>
      </c>
      <c r="G262" s="5">
        <f>VLOOKUP(F262,Usuarios!$E$2:$M$269,9,0)</f>
        <v>22367</v>
      </c>
      <c r="H262" s="5">
        <v>4000</v>
      </c>
      <c r="I262" t="str">
        <f t="shared" si="24"/>
        <v>('FLOR MAMA', 1, 3,1,4259,0,'','','398900','398900','Monteria','22367'),</v>
      </c>
      <c r="J262" t="str">
        <f t="shared" si="25"/>
        <v>UPDATE Terceros SET IdUsuario =22367 WHERE Id =1726</v>
      </c>
      <c r="K262" t="str">
        <f t="shared" si="26"/>
        <v>UPDATE Terceros SET Celular =398900 WHERE Id =1726</v>
      </c>
      <c r="L262" t="str">
        <f t="shared" si="27"/>
        <v>UPDATE Usuarios SET Loguin =398900 WHERE Id =22367</v>
      </c>
      <c r="M262" t="str">
        <f t="shared" si="28"/>
        <v>UPDATE Usuarios SET Celular =398900 WHERE Id =22367</v>
      </c>
      <c r="O262">
        <f t="shared" si="29"/>
        <v>398900</v>
      </c>
    </row>
    <row r="263" spans="1:15" ht="15.75" x14ac:dyDescent="0.25">
      <c r="A263">
        <v>6</v>
      </c>
      <c r="B263" s="8">
        <v>261</v>
      </c>
      <c r="C263" s="8">
        <v>1727</v>
      </c>
      <c r="D263" s="5" t="s">
        <v>306</v>
      </c>
      <c r="E263" s="5">
        <v>398901</v>
      </c>
      <c r="F263" s="5">
        <v>4260</v>
      </c>
      <c r="G263" s="5">
        <f>VLOOKUP(F263,Usuarios!$E$2:$M$269,9,0)</f>
        <v>22368</v>
      </c>
      <c r="H263" s="5">
        <v>16000</v>
      </c>
      <c r="I263" t="str">
        <f t="shared" si="24"/>
        <v>('NELCY', 1, 3,1,4260,0,'','','398901','398901','Monteria','22368'),</v>
      </c>
      <c r="J263" t="str">
        <f t="shared" si="25"/>
        <v>UPDATE Terceros SET IdUsuario =22368 WHERE Id =1727</v>
      </c>
      <c r="K263" t="str">
        <f t="shared" si="26"/>
        <v>UPDATE Terceros SET Celular =398901 WHERE Id =1727</v>
      </c>
      <c r="L263" t="str">
        <f t="shared" si="27"/>
        <v>UPDATE Usuarios SET Loguin =398901 WHERE Id =22368</v>
      </c>
      <c r="M263" t="str">
        <f t="shared" si="28"/>
        <v>UPDATE Usuarios SET Celular =398901 WHERE Id =22368</v>
      </c>
      <c r="O263">
        <f t="shared" si="29"/>
        <v>398901</v>
      </c>
    </row>
    <row r="264" spans="1:15" ht="15.75" x14ac:dyDescent="0.25">
      <c r="A264">
        <v>6</v>
      </c>
      <c r="B264" s="8">
        <v>262</v>
      </c>
      <c r="C264" s="8">
        <v>1728</v>
      </c>
      <c r="D264" s="5" t="s">
        <v>158</v>
      </c>
      <c r="E264" s="5">
        <v>398902</v>
      </c>
      <c r="F264" s="5">
        <v>4261</v>
      </c>
      <c r="G264" s="5">
        <f>VLOOKUP(F264,Usuarios!$E$2:$M$269,9,0)</f>
        <v>22369</v>
      </c>
      <c r="H264" s="5">
        <v>8000</v>
      </c>
      <c r="I264" t="str">
        <f t="shared" si="24"/>
        <v>('SEÑOR ANIBAL', 1, 3,1,4261,0,'','','398902','398902','Monteria','22369'),</v>
      </c>
      <c r="J264" t="str">
        <f t="shared" si="25"/>
        <v>UPDATE Terceros SET IdUsuario =22369 WHERE Id =1728</v>
      </c>
      <c r="K264" t="str">
        <f t="shared" si="26"/>
        <v>UPDATE Terceros SET Celular =398902 WHERE Id =1728</v>
      </c>
      <c r="L264" t="str">
        <f t="shared" si="27"/>
        <v>UPDATE Usuarios SET Loguin =398902 WHERE Id =22369</v>
      </c>
      <c r="M264" t="str">
        <f t="shared" si="28"/>
        <v>UPDATE Usuarios SET Celular =398902 WHERE Id =22369</v>
      </c>
      <c r="O264">
        <f t="shared" si="29"/>
        <v>398902</v>
      </c>
    </row>
    <row r="265" spans="1:15" ht="18.75" x14ac:dyDescent="0.3">
      <c r="A265">
        <v>6</v>
      </c>
      <c r="B265" s="8">
        <v>1</v>
      </c>
      <c r="C265" s="8">
        <v>1729</v>
      </c>
      <c r="D265" s="3" t="s">
        <v>307</v>
      </c>
      <c r="E265" s="5">
        <v>398903</v>
      </c>
      <c r="F265" s="5">
        <v>4262</v>
      </c>
      <c r="G265" s="5">
        <f>VLOOKUP(F265,Usuarios!$E$2:$M$269,9,0)</f>
        <v>22370</v>
      </c>
      <c r="H265" s="3">
        <v>8000</v>
      </c>
      <c r="I265" t="str">
        <f t="shared" si="24"/>
        <v>('INGRID NISPERUZA', 1, 3,1,4262,0,'','','398903','398903','Monteria','22370'),</v>
      </c>
      <c r="J265" t="str">
        <f t="shared" si="25"/>
        <v>UPDATE Terceros SET IdUsuario =22370 WHERE Id =1729</v>
      </c>
      <c r="K265" t="str">
        <f t="shared" si="26"/>
        <v>UPDATE Terceros SET Celular =398903 WHERE Id =1729</v>
      </c>
      <c r="L265" t="str">
        <f t="shared" si="27"/>
        <v>UPDATE Usuarios SET Loguin =398903 WHERE Id =22370</v>
      </c>
      <c r="M265" t="str">
        <f t="shared" si="28"/>
        <v>UPDATE Usuarios SET Celular =398903 WHERE Id =22370</v>
      </c>
      <c r="O265">
        <f t="shared" si="29"/>
        <v>398903</v>
      </c>
    </row>
    <row r="266" spans="1:15" ht="18.75" x14ac:dyDescent="0.3">
      <c r="A266">
        <v>6</v>
      </c>
      <c r="B266" s="8">
        <v>2</v>
      </c>
      <c r="C266" s="8">
        <v>1730</v>
      </c>
      <c r="D266" s="3" t="s">
        <v>64</v>
      </c>
      <c r="E266" s="5">
        <v>398904</v>
      </c>
      <c r="F266" s="5">
        <v>4263</v>
      </c>
      <c r="G266" s="5">
        <f>VLOOKUP(F266,Usuarios!$E$2:$M$269,9,0)</f>
        <v>22371</v>
      </c>
      <c r="H266" s="3">
        <v>3000</v>
      </c>
      <c r="I266" t="str">
        <f t="shared" si="24"/>
        <v>('SOFIA', 1, 3,1,4263,0,'','','398904','398904','Monteria','22371'),</v>
      </c>
      <c r="J266" t="str">
        <f t="shared" si="25"/>
        <v>UPDATE Terceros SET IdUsuario =22371 WHERE Id =1730</v>
      </c>
      <c r="K266" t="str">
        <f t="shared" si="26"/>
        <v>UPDATE Terceros SET Celular =398904 WHERE Id =1730</v>
      </c>
      <c r="L266" t="str">
        <f t="shared" si="27"/>
        <v>UPDATE Usuarios SET Loguin =398904 WHERE Id =22371</v>
      </c>
      <c r="M266" t="str">
        <f t="shared" si="28"/>
        <v>UPDATE Usuarios SET Celular =398904 WHERE Id =22371</v>
      </c>
      <c r="O266">
        <f t="shared" si="29"/>
        <v>398904</v>
      </c>
    </row>
    <row r="267" spans="1:15" ht="18.75" x14ac:dyDescent="0.3">
      <c r="A267">
        <v>6</v>
      </c>
      <c r="B267" s="8">
        <v>3</v>
      </c>
      <c r="C267" s="8">
        <v>1731</v>
      </c>
      <c r="D267" s="3" t="s">
        <v>308</v>
      </c>
      <c r="E267" s="5">
        <v>398905</v>
      </c>
      <c r="F267" s="5">
        <v>4264</v>
      </c>
      <c r="G267" s="5">
        <f>VLOOKUP(F267,Usuarios!$E$2:$M$269,9,0)</f>
        <v>22372</v>
      </c>
      <c r="H267" s="3">
        <v>2000</v>
      </c>
      <c r="I267" t="str">
        <f t="shared" si="24"/>
        <v>('CHARY', 1, 3,1,4264,0,'','','398905','398905','Monteria','22372'),</v>
      </c>
      <c r="J267" t="str">
        <f t="shared" si="25"/>
        <v>UPDATE Terceros SET IdUsuario =22372 WHERE Id =1731</v>
      </c>
      <c r="K267" t="str">
        <f t="shared" si="26"/>
        <v>UPDATE Terceros SET Celular =398905 WHERE Id =1731</v>
      </c>
      <c r="L267" t="str">
        <f t="shared" si="27"/>
        <v>UPDATE Usuarios SET Loguin =398905 WHERE Id =22372</v>
      </c>
      <c r="M267" t="str">
        <f t="shared" si="28"/>
        <v>UPDATE Usuarios SET Celular =398905 WHERE Id =22372</v>
      </c>
      <c r="O267">
        <f t="shared" si="29"/>
        <v>398905</v>
      </c>
    </row>
    <row r="268" spans="1:15" ht="18.75" x14ac:dyDescent="0.3">
      <c r="A268">
        <v>6</v>
      </c>
      <c r="B268" s="8">
        <v>4</v>
      </c>
      <c r="C268" s="8">
        <v>1732</v>
      </c>
      <c r="D268" s="3" t="s">
        <v>159</v>
      </c>
      <c r="E268" s="5">
        <v>398906</v>
      </c>
      <c r="F268" s="5">
        <v>4265</v>
      </c>
      <c r="G268" s="5">
        <f>VLOOKUP(F268,Usuarios!$E$2:$M$269,9,0)</f>
        <v>22373</v>
      </c>
      <c r="H268" s="3">
        <v>21000</v>
      </c>
      <c r="I268" t="str">
        <f t="shared" si="24"/>
        <v>('AYARI', 1, 3,1,4265,0,'','','398906','398906','Monteria','22373'),</v>
      </c>
      <c r="J268" t="str">
        <f t="shared" si="25"/>
        <v>UPDATE Terceros SET IdUsuario =22373 WHERE Id =1732</v>
      </c>
      <c r="K268" t="str">
        <f t="shared" si="26"/>
        <v>UPDATE Terceros SET Celular =398906 WHERE Id =1732</v>
      </c>
      <c r="L268" t="str">
        <f t="shared" si="27"/>
        <v>UPDATE Usuarios SET Loguin =398906 WHERE Id =22373</v>
      </c>
      <c r="M268" t="str">
        <f t="shared" si="28"/>
        <v>UPDATE Usuarios SET Celular =398906 WHERE Id =22373</v>
      </c>
      <c r="O268">
        <f t="shared" si="29"/>
        <v>398906</v>
      </c>
    </row>
    <row r="269" spans="1:15" ht="18.75" x14ac:dyDescent="0.3">
      <c r="A269">
        <v>6</v>
      </c>
      <c r="B269" s="8">
        <v>5</v>
      </c>
      <c r="C269" s="8">
        <v>1733</v>
      </c>
      <c r="D269" s="3" t="s">
        <v>148</v>
      </c>
      <c r="E269" s="5">
        <v>398907</v>
      </c>
      <c r="F269" s="5">
        <v>4266</v>
      </c>
      <c r="G269" s="5">
        <f>VLOOKUP(F269,Usuarios!$E$2:$M$269,9,0)</f>
        <v>22374</v>
      </c>
      <c r="H269" s="3">
        <v>15000</v>
      </c>
      <c r="I269" t="str">
        <f t="shared" si="24"/>
        <v>('LUZ ', 1, 3,1,4266,0,'','','398907','398907','Monteria','22374'),</v>
      </c>
      <c r="J269" t="str">
        <f t="shared" si="25"/>
        <v>UPDATE Terceros SET IdUsuario =22374 WHERE Id =1733</v>
      </c>
      <c r="K269" t="str">
        <f t="shared" si="26"/>
        <v>UPDATE Terceros SET Celular =398907 WHERE Id =1733</v>
      </c>
      <c r="L269" t="str">
        <f t="shared" si="27"/>
        <v>UPDATE Usuarios SET Loguin =398907 WHERE Id =22374</v>
      </c>
      <c r="M269" t="str">
        <f t="shared" si="28"/>
        <v>UPDATE Usuarios SET Celular =398907 WHERE Id =22374</v>
      </c>
      <c r="O269">
        <f t="shared" si="29"/>
        <v>398907</v>
      </c>
    </row>
    <row r="270" spans="1:15" ht="18.75" x14ac:dyDescent="0.3">
      <c r="A270">
        <v>6</v>
      </c>
      <c r="B270" s="8">
        <v>6</v>
      </c>
      <c r="C270" s="8">
        <v>1734</v>
      </c>
      <c r="D270" s="3" t="s">
        <v>309</v>
      </c>
      <c r="E270" s="5">
        <v>398908</v>
      </c>
      <c r="F270" s="5">
        <v>4267</v>
      </c>
      <c r="G270" s="5">
        <f>VLOOKUP(F270,Usuarios!$E$2:$M$269,9,0)</f>
        <v>22375</v>
      </c>
      <c r="H270" s="3">
        <v>8000</v>
      </c>
      <c r="I270" t="str">
        <f t="shared" si="24"/>
        <v>('KERLIS', 1, 3,1,4267,0,'','','398908','398908','Monteria','22375'),</v>
      </c>
      <c r="J270" t="str">
        <f t="shared" si="25"/>
        <v>UPDATE Terceros SET IdUsuario =22375 WHERE Id =1734</v>
      </c>
      <c r="K270" t="str">
        <f t="shared" si="26"/>
        <v>UPDATE Terceros SET Celular =398908 WHERE Id =1734</v>
      </c>
      <c r="L270" t="str">
        <f t="shared" si="27"/>
        <v>UPDATE Usuarios SET Loguin =398908 WHERE Id =22375</v>
      </c>
      <c r="M270" t="str">
        <f t="shared" si="28"/>
        <v>UPDATE Usuarios SET Celular =398908 WHERE Id =22375</v>
      </c>
      <c r="O270">
        <f t="shared" si="29"/>
        <v>398908</v>
      </c>
    </row>
  </sheetData>
  <autoFilter ref="A2:O270" xr:uid="{00000000-0001-0000-00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6665-BA93-4789-93A3-1DEE1A1C6842}">
  <dimension ref="A1:Z269"/>
  <sheetViews>
    <sheetView workbookViewId="0">
      <selection activeCell="T8" sqref="T8"/>
    </sheetView>
  </sheetViews>
  <sheetFormatPr baseColWidth="10" defaultRowHeight="15" x14ac:dyDescent="0.25"/>
  <cols>
    <col min="1" max="1" width="13.5703125" bestFit="1" customWidth="1"/>
    <col min="5" max="5" width="12" bestFit="1" customWidth="1"/>
    <col min="6" max="6" width="4.85546875" bestFit="1" customWidth="1"/>
    <col min="7" max="7" width="8.85546875" bestFit="1" customWidth="1"/>
    <col min="8" max="8" width="7.7109375" bestFit="1" customWidth="1"/>
    <col min="9" max="9" width="15.5703125" bestFit="1" customWidth="1"/>
    <col min="10" max="10" width="7.85546875" bestFit="1" customWidth="1"/>
    <col min="11" max="11" width="119" customWidth="1"/>
    <col min="16" max="16" width="150.140625" bestFit="1" customWidth="1"/>
    <col min="18" max="18" width="94.5703125" bestFit="1" customWidth="1"/>
    <col min="20" max="20" width="66.85546875" bestFit="1" customWidth="1"/>
  </cols>
  <sheetData>
    <row r="1" spans="1:26" x14ac:dyDescent="0.25">
      <c r="A1" t="s">
        <v>319</v>
      </c>
      <c r="B1" t="s">
        <v>310</v>
      </c>
      <c r="C1" t="s">
        <v>311</v>
      </c>
      <c r="D1" t="s">
        <v>312</v>
      </c>
      <c r="E1" t="s">
        <v>313</v>
      </c>
      <c r="F1" t="s">
        <v>314</v>
      </c>
      <c r="G1" t="s">
        <v>315</v>
      </c>
      <c r="H1" t="s">
        <v>316</v>
      </c>
      <c r="I1" t="s">
        <v>317</v>
      </c>
      <c r="J1" t="s">
        <v>318</v>
      </c>
      <c r="K1" t="s">
        <v>320</v>
      </c>
      <c r="L1" t="s">
        <v>322</v>
      </c>
      <c r="M1" t="s">
        <v>323</v>
      </c>
      <c r="N1" t="s">
        <v>324</v>
      </c>
      <c r="O1" t="s">
        <v>325</v>
      </c>
      <c r="P1" t="s">
        <v>321</v>
      </c>
      <c r="Q1" t="s">
        <v>314</v>
      </c>
      <c r="R1" t="s">
        <v>326</v>
      </c>
    </row>
    <row r="2" spans="1:26" x14ac:dyDescent="0.25">
      <c r="A2">
        <v>1543</v>
      </c>
      <c r="B2">
        <f>Configuracion!$B$4</f>
        <v>18687</v>
      </c>
      <c r="C2">
        <f>Configuracion!$B$4</f>
        <v>18687</v>
      </c>
      <c r="D2" s="12">
        <v>45079</v>
      </c>
      <c r="F2">
        <v>2</v>
      </c>
      <c r="G2">
        <v>2</v>
      </c>
      <c r="H2">
        <f>'Terceros-Clientes'!C3</f>
        <v>1467</v>
      </c>
      <c r="I2">
        <v>0</v>
      </c>
      <c r="J2">
        <v>-1</v>
      </c>
      <c r="K2" t="str">
        <f>"("&amp;B2&amp;","&amp;C2&amp;",'"&amp; YEAR( D2) &amp; "-" &amp; MONTH(D2) &amp;"-"&amp; DAY(D2) &amp; "','" &amp; E2 &amp; "'," &amp; F2&amp; "," &amp;G2 &amp; "," &amp;H2 &amp; "," &amp;I2 &amp; "," &amp; J2 &amp;"),"</f>
        <v>(18687,18687,'2023-6-2','',2,2,1467,0,-1),</v>
      </c>
      <c r="L2">
        <v>1</v>
      </c>
      <c r="M2">
        <f>'Terceros-Clientes'!H3</f>
        <v>52000</v>
      </c>
      <c r="N2">
        <v>1</v>
      </c>
      <c r="O2">
        <f>Configuracion!$B$5</f>
        <v>2</v>
      </c>
      <c r="P2" t="str">
        <f>"("&amp;A2&amp;","&amp;L2&amp; "," &amp; M2&amp; "," &amp;N2 &amp; "," &amp;O2 &amp; "," &amp;M2 &amp; "," &amp; M2 &amp;",0),"</f>
        <v>(1543,1,52000,1,2,52000,52000,0),</v>
      </c>
      <c r="Q2">
        <v>9</v>
      </c>
      <c r="R2" t="str">
        <f>"("&amp;A2&amp;","&amp;Q2&amp;",'"&amp; YEAR( D2) &amp; "-" &amp; MONTH(D2) &amp;"-"&amp; DAY(D2) &amp; "'," &amp; C2 &amp; ",'" &amp; E2 &amp; "'),"</f>
        <v>(1543,9,'2023-6-2',18687,''),</v>
      </c>
      <c r="T2" t="str">
        <f>"UPDATE Almacenes_Movimientos SET Fecha ='2023-05-27'" &amp; "WHERE Id =" &amp;A2</f>
        <v>UPDATE Almacenes_Movimientos SET Fecha ='2023-05-27'WHERE Id =1543</v>
      </c>
      <c r="Z2" s="11"/>
    </row>
    <row r="3" spans="1:26" x14ac:dyDescent="0.25">
      <c r="A3">
        <v>1545</v>
      </c>
      <c r="B3">
        <f>Configuracion!$B$4</f>
        <v>18687</v>
      </c>
      <c r="C3">
        <f>Configuracion!$B$4</f>
        <v>18687</v>
      </c>
      <c r="D3" s="12">
        <v>45079</v>
      </c>
      <c r="F3">
        <v>2</v>
      </c>
      <c r="G3">
        <v>2</v>
      </c>
      <c r="H3">
        <f>'Terceros-Clientes'!C4</f>
        <v>1468</v>
      </c>
      <c r="I3">
        <v>0</v>
      </c>
      <c r="J3">
        <v>-1</v>
      </c>
      <c r="K3" t="str">
        <f t="shared" ref="K3:K66" si="0">"("&amp;B3&amp;","&amp;C3&amp;",'"&amp; YEAR( D3) &amp; "-" &amp; MONTH(D3) &amp;"-"&amp; DAY(D3) &amp; "','" &amp; E3 &amp; "'," &amp; F3&amp; "," &amp;G3 &amp; "," &amp;H3 &amp; "," &amp;I3 &amp; "," &amp; J3 &amp;"),"</f>
        <v>(18687,18687,'2023-6-2','',2,2,1468,0,-1),</v>
      </c>
      <c r="L3">
        <v>1</v>
      </c>
      <c r="M3">
        <f>'Terceros-Clientes'!H4</f>
        <v>6000</v>
      </c>
      <c r="N3">
        <v>1</v>
      </c>
      <c r="O3">
        <f>Configuracion!$B$5</f>
        <v>2</v>
      </c>
      <c r="P3" t="str">
        <f t="shared" ref="P3:P66" si="1">"("&amp;A3&amp;","&amp;L3&amp; "," &amp; M3&amp; "," &amp;N3 &amp; "," &amp;O3 &amp; "," &amp;M3 &amp; "," &amp; M3 &amp;",0),"</f>
        <v>(1545,1,6000,1,2,6000,6000,0),</v>
      </c>
      <c r="Q3">
        <v>9</v>
      </c>
      <c r="R3" t="str">
        <f t="shared" ref="R3:R66" si="2">"("&amp;A3&amp;","&amp;Q3&amp;",'"&amp; YEAR( D3) &amp; "-" &amp; MONTH(D3) &amp;"-"&amp; DAY(D3) &amp; "'," &amp; C3 &amp; ",'" &amp; E3 &amp; "'),"</f>
        <v>(1545,9,'2023-6-2',18687,''),</v>
      </c>
      <c r="T3" t="str">
        <f t="shared" ref="T3:T66" si="3">"UPDATE Almacenes_Movimientos SET Fecha ='2023-05-27'" &amp; "WHERE Id =" &amp;A3</f>
        <v>UPDATE Almacenes_Movimientos SET Fecha ='2023-05-27'WHERE Id =1545</v>
      </c>
      <c r="Z3" s="11"/>
    </row>
    <row r="4" spans="1:26" x14ac:dyDescent="0.25">
      <c r="A4">
        <v>1546</v>
      </c>
      <c r="B4">
        <f>Configuracion!$B$4</f>
        <v>18687</v>
      </c>
      <c r="C4">
        <f>Configuracion!$B$4</f>
        <v>18687</v>
      </c>
      <c r="D4" s="12">
        <v>45079</v>
      </c>
      <c r="F4">
        <v>2</v>
      </c>
      <c r="G4">
        <v>2</v>
      </c>
      <c r="H4">
        <f>'Terceros-Clientes'!C5</f>
        <v>1469</v>
      </c>
      <c r="I4">
        <v>0</v>
      </c>
      <c r="J4">
        <v>-1</v>
      </c>
      <c r="K4" t="str">
        <f t="shared" si="0"/>
        <v>(18687,18687,'2023-6-2','',2,2,1469,0,-1),</v>
      </c>
      <c r="L4">
        <v>1</v>
      </c>
      <c r="M4">
        <f>'Terceros-Clientes'!H5</f>
        <v>6000</v>
      </c>
      <c r="N4">
        <v>1</v>
      </c>
      <c r="O4">
        <f>Configuracion!$B$5</f>
        <v>2</v>
      </c>
      <c r="P4" t="str">
        <f t="shared" si="1"/>
        <v>(1546,1,6000,1,2,6000,6000,0),</v>
      </c>
      <c r="Q4">
        <v>9</v>
      </c>
      <c r="R4" t="str">
        <f t="shared" si="2"/>
        <v>(1546,9,'2023-6-2',18687,''),</v>
      </c>
      <c r="T4" t="str">
        <f t="shared" si="3"/>
        <v>UPDATE Almacenes_Movimientos SET Fecha ='2023-05-27'WHERE Id =1546</v>
      </c>
      <c r="Z4" s="11"/>
    </row>
    <row r="5" spans="1:26" x14ac:dyDescent="0.25">
      <c r="A5">
        <v>1547</v>
      </c>
      <c r="B5">
        <f>Configuracion!$B$4</f>
        <v>18687</v>
      </c>
      <c r="C5">
        <f>Configuracion!$B$4</f>
        <v>18687</v>
      </c>
      <c r="D5" s="12">
        <v>45079</v>
      </c>
      <c r="F5">
        <v>2</v>
      </c>
      <c r="G5">
        <v>2</v>
      </c>
      <c r="H5">
        <f>'Terceros-Clientes'!C6</f>
        <v>1470</v>
      </c>
      <c r="I5">
        <v>0</v>
      </c>
      <c r="J5">
        <v>-1</v>
      </c>
      <c r="K5" t="str">
        <f t="shared" si="0"/>
        <v>(18687,18687,'2023-6-2','',2,2,1470,0,-1),</v>
      </c>
      <c r="L5">
        <v>1</v>
      </c>
      <c r="M5">
        <f>'Terceros-Clientes'!H6</f>
        <v>0</v>
      </c>
      <c r="N5">
        <v>1</v>
      </c>
      <c r="O5">
        <f>Configuracion!$B$5</f>
        <v>2</v>
      </c>
      <c r="P5" t="str">
        <f t="shared" si="1"/>
        <v>(1547,1,0,1,2,0,0,0),</v>
      </c>
      <c r="Q5">
        <v>9</v>
      </c>
      <c r="R5" t="str">
        <f t="shared" si="2"/>
        <v>(1547,9,'2023-6-2',18687,''),</v>
      </c>
      <c r="T5" t="str">
        <f t="shared" si="3"/>
        <v>UPDATE Almacenes_Movimientos SET Fecha ='2023-05-27'WHERE Id =1547</v>
      </c>
      <c r="Z5" s="11"/>
    </row>
    <row r="6" spans="1:26" x14ac:dyDescent="0.25">
      <c r="A6">
        <v>1548</v>
      </c>
      <c r="B6">
        <f>Configuracion!$B$4</f>
        <v>18687</v>
      </c>
      <c r="C6">
        <f>Configuracion!$B$4</f>
        <v>18687</v>
      </c>
      <c r="D6" s="12">
        <v>45079</v>
      </c>
      <c r="F6">
        <v>2</v>
      </c>
      <c r="G6">
        <v>2</v>
      </c>
      <c r="H6">
        <f>'Terceros-Clientes'!C7</f>
        <v>1471</v>
      </c>
      <c r="I6">
        <v>0</v>
      </c>
      <c r="J6">
        <v>-1</v>
      </c>
      <c r="K6" t="str">
        <f t="shared" si="0"/>
        <v>(18687,18687,'2023-6-2','',2,2,1471,0,-1),</v>
      </c>
      <c r="L6">
        <v>1</v>
      </c>
      <c r="M6">
        <f>'Terceros-Clientes'!H7</f>
        <v>20000</v>
      </c>
      <c r="N6">
        <v>1</v>
      </c>
      <c r="O6">
        <f>Configuracion!$B$5</f>
        <v>2</v>
      </c>
      <c r="P6" t="str">
        <f t="shared" si="1"/>
        <v>(1548,1,20000,1,2,20000,20000,0),</v>
      </c>
      <c r="Q6">
        <v>9</v>
      </c>
      <c r="R6" t="str">
        <f t="shared" si="2"/>
        <v>(1548,9,'2023-6-2',18687,''),</v>
      </c>
      <c r="T6" t="str">
        <f t="shared" si="3"/>
        <v>UPDATE Almacenes_Movimientos SET Fecha ='2023-05-27'WHERE Id =1548</v>
      </c>
      <c r="Z6" s="11"/>
    </row>
    <row r="7" spans="1:26" x14ac:dyDescent="0.25">
      <c r="A7">
        <v>1549</v>
      </c>
      <c r="B7">
        <f>Configuracion!$B$4</f>
        <v>18687</v>
      </c>
      <c r="C7">
        <f>Configuracion!$B$4</f>
        <v>18687</v>
      </c>
      <c r="D7" s="12">
        <v>45079</v>
      </c>
      <c r="F7">
        <v>2</v>
      </c>
      <c r="G7">
        <v>2</v>
      </c>
      <c r="H7">
        <f>'Terceros-Clientes'!C8</f>
        <v>1472</v>
      </c>
      <c r="I7">
        <v>0</v>
      </c>
      <c r="J7">
        <v>-1</v>
      </c>
      <c r="K7" t="str">
        <f t="shared" si="0"/>
        <v>(18687,18687,'2023-6-2','',2,2,1472,0,-1),</v>
      </c>
      <c r="L7">
        <v>1</v>
      </c>
      <c r="M7">
        <f>'Terceros-Clientes'!H8</f>
        <v>10000</v>
      </c>
      <c r="N7">
        <v>1</v>
      </c>
      <c r="O7">
        <f>Configuracion!$B$5</f>
        <v>2</v>
      </c>
      <c r="P7" t="str">
        <f t="shared" si="1"/>
        <v>(1549,1,10000,1,2,10000,10000,0),</v>
      </c>
      <c r="Q7">
        <v>9</v>
      </c>
      <c r="R7" t="str">
        <f t="shared" si="2"/>
        <v>(1549,9,'2023-6-2',18687,''),</v>
      </c>
      <c r="T7" t="str">
        <f t="shared" si="3"/>
        <v>UPDATE Almacenes_Movimientos SET Fecha ='2023-05-27'WHERE Id =1549</v>
      </c>
      <c r="Z7" s="11"/>
    </row>
    <row r="8" spans="1:26" x14ac:dyDescent="0.25">
      <c r="A8">
        <v>1550</v>
      </c>
      <c r="B8">
        <f>Configuracion!$B$4</f>
        <v>18687</v>
      </c>
      <c r="C8">
        <f>Configuracion!$B$4</f>
        <v>18687</v>
      </c>
      <c r="D8" s="12">
        <v>45079</v>
      </c>
      <c r="F8">
        <v>2</v>
      </c>
      <c r="G8">
        <v>2</v>
      </c>
      <c r="H8">
        <f>'Terceros-Clientes'!C9</f>
        <v>1473</v>
      </c>
      <c r="I8">
        <v>0</v>
      </c>
      <c r="J8">
        <v>-1</v>
      </c>
      <c r="K8" t="str">
        <f t="shared" si="0"/>
        <v>(18687,18687,'2023-6-2','',2,2,1473,0,-1),</v>
      </c>
      <c r="L8">
        <v>1</v>
      </c>
      <c r="M8">
        <f>'Terceros-Clientes'!H9</f>
        <v>10000</v>
      </c>
      <c r="N8">
        <v>1</v>
      </c>
      <c r="O8">
        <f>Configuracion!$B$5</f>
        <v>2</v>
      </c>
      <c r="P8" t="str">
        <f t="shared" si="1"/>
        <v>(1550,1,10000,1,2,10000,10000,0),</v>
      </c>
      <c r="Q8">
        <v>9</v>
      </c>
      <c r="R8" t="str">
        <f t="shared" si="2"/>
        <v>(1550,9,'2023-6-2',18687,''),</v>
      </c>
      <c r="T8" t="str">
        <f t="shared" si="3"/>
        <v>UPDATE Almacenes_Movimientos SET Fecha ='2023-05-27'WHERE Id =1550</v>
      </c>
      <c r="Z8" s="11"/>
    </row>
    <row r="9" spans="1:26" x14ac:dyDescent="0.25">
      <c r="A9">
        <v>1551</v>
      </c>
      <c r="B9">
        <f>Configuracion!$B$4</f>
        <v>18687</v>
      </c>
      <c r="C9">
        <f>Configuracion!$B$4</f>
        <v>18687</v>
      </c>
      <c r="D9" s="12">
        <v>45079</v>
      </c>
      <c r="F9">
        <v>2</v>
      </c>
      <c r="G9">
        <v>2</v>
      </c>
      <c r="H9">
        <f>'Terceros-Clientes'!C10</f>
        <v>1474</v>
      </c>
      <c r="I9">
        <v>0</v>
      </c>
      <c r="J9">
        <v>-1</v>
      </c>
      <c r="K9" t="str">
        <f t="shared" si="0"/>
        <v>(18687,18687,'2023-6-2','',2,2,1474,0,-1),</v>
      </c>
      <c r="L9">
        <v>1</v>
      </c>
      <c r="M9">
        <f>'Terceros-Clientes'!H10</f>
        <v>12000</v>
      </c>
      <c r="N9">
        <v>1</v>
      </c>
      <c r="O9">
        <f>Configuracion!$B$5</f>
        <v>2</v>
      </c>
      <c r="P9" t="str">
        <f t="shared" si="1"/>
        <v>(1551,1,12000,1,2,12000,12000,0),</v>
      </c>
      <c r="Q9">
        <v>9</v>
      </c>
      <c r="R9" t="str">
        <f t="shared" si="2"/>
        <v>(1551,9,'2023-6-2',18687,''),</v>
      </c>
      <c r="T9" t="str">
        <f t="shared" si="3"/>
        <v>UPDATE Almacenes_Movimientos SET Fecha ='2023-05-27'WHERE Id =1551</v>
      </c>
      <c r="Z9" s="11"/>
    </row>
    <row r="10" spans="1:26" x14ac:dyDescent="0.25">
      <c r="A10">
        <v>1552</v>
      </c>
      <c r="B10">
        <f>Configuracion!$B$4</f>
        <v>18687</v>
      </c>
      <c r="C10">
        <f>Configuracion!$B$4</f>
        <v>18687</v>
      </c>
      <c r="D10" s="12">
        <v>45079</v>
      </c>
      <c r="F10">
        <v>2</v>
      </c>
      <c r="G10">
        <v>2</v>
      </c>
      <c r="H10">
        <f>'Terceros-Clientes'!C11</f>
        <v>1475</v>
      </c>
      <c r="I10">
        <v>0</v>
      </c>
      <c r="J10">
        <v>-1</v>
      </c>
      <c r="K10" t="str">
        <f t="shared" si="0"/>
        <v>(18687,18687,'2023-6-2','',2,2,1475,0,-1),</v>
      </c>
      <c r="L10">
        <v>1</v>
      </c>
      <c r="M10">
        <f>'Terceros-Clientes'!H11</f>
        <v>22000</v>
      </c>
      <c r="N10">
        <v>1</v>
      </c>
      <c r="O10">
        <f>Configuracion!$B$5</f>
        <v>2</v>
      </c>
      <c r="P10" t="str">
        <f t="shared" si="1"/>
        <v>(1552,1,22000,1,2,22000,22000,0),</v>
      </c>
      <c r="Q10">
        <v>9</v>
      </c>
      <c r="R10" t="str">
        <f t="shared" si="2"/>
        <v>(1552,9,'2023-6-2',18687,''),</v>
      </c>
      <c r="T10" t="str">
        <f t="shared" si="3"/>
        <v>UPDATE Almacenes_Movimientos SET Fecha ='2023-05-27'WHERE Id =1552</v>
      </c>
      <c r="Z10" s="11"/>
    </row>
    <row r="11" spans="1:26" x14ac:dyDescent="0.25">
      <c r="A11">
        <v>1553</v>
      </c>
      <c r="B11">
        <f>Configuracion!$B$4</f>
        <v>18687</v>
      </c>
      <c r="C11">
        <f>Configuracion!$B$4</f>
        <v>18687</v>
      </c>
      <c r="D11" s="12">
        <v>45079</v>
      </c>
      <c r="F11">
        <v>2</v>
      </c>
      <c r="G11">
        <v>2</v>
      </c>
      <c r="H11">
        <f>'Terceros-Clientes'!C12</f>
        <v>1476</v>
      </c>
      <c r="I11">
        <v>0</v>
      </c>
      <c r="J11">
        <v>-1</v>
      </c>
      <c r="K11" t="str">
        <f t="shared" si="0"/>
        <v>(18687,18687,'2023-6-2','',2,2,1476,0,-1),</v>
      </c>
      <c r="L11">
        <v>1</v>
      </c>
      <c r="M11">
        <f>'Terceros-Clientes'!H12</f>
        <v>41000</v>
      </c>
      <c r="N11">
        <v>1</v>
      </c>
      <c r="O11">
        <f>Configuracion!$B$5</f>
        <v>2</v>
      </c>
      <c r="P11" t="str">
        <f t="shared" si="1"/>
        <v>(1553,1,41000,1,2,41000,41000,0),</v>
      </c>
      <c r="Q11">
        <v>9</v>
      </c>
      <c r="R11" t="str">
        <f t="shared" si="2"/>
        <v>(1553,9,'2023-6-2',18687,''),</v>
      </c>
      <c r="T11" t="str">
        <f t="shared" si="3"/>
        <v>UPDATE Almacenes_Movimientos SET Fecha ='2023-05-27'WHERE Id =1553</v>
      </c>
      <c r="Z11" s="11"/>
    </row>
    <row r="12" spans="1:26" x14ac:dyDescent="0.25">
      <c r="A12">
        <v>1554</v>
      </c>
      <c r="B12">
        <f>Configuracion!$B$4</f>
        <v>18687</v>
      </c>
      <c r="C12">
        <f>Configuracion!$B$4</f>
        <v>18687</v>
      </c>
      <c r="D12" s="12">
        <v>45079</v>
      </c>
      <c r="F12">
        <v>2</v>
      </c>
      <c r="G12">
        <v>2</v>
      </c>
      <c r="H12">
        <f>'Terceros-Clientes'!C13</f>
        <v>1477</v>
      </c>
      <c r="I12">
        <v>0</v>
      </c>
      <c r="J12">
        <v>-1</v>
      </c>
      <c r="K12" t="str">
        <f t="shared" si="0"/>
        <v>(18687,18687,'2023-6-2','',2,2,1477,0,-1),</v>
      </c>
      <c r="L12">
        <v>1</v>
      </c>
      <c r="M12">
        <f>'Terceros-Clientes'!H13</f>
        <v>13000</v>
      </c>
      <c r="N12">
        <v>1</v>
      </c>
      <c r="O12">
        <f>Configuracion!$B$5</f>
        <v>2</v>
      </c>
      <c r="P12" t="str">
        <f t="shared" si="1"/>
        <v>(1554,1,13000,1,2,13000,13000,0),</v>
      </c>
      <c r="Q12">
        <v>9</v>
      </c>
      <c r="R12" t="str">
        <f t="shared" si="2"/>
        <v>(1554,9,'2023-6-2',18687,''),</v>
      </c>
      <c r="T12" t="str">
        <f t="shared" si="3"/>
        <v>UPDATE Almacenes_Movimientos SET Fecha ='2023-05-27'WHERE Id =1554</v>
      </c>
      <c r="Z12" s="11"/>
    </row>
    <row r="13" spans="1:26" x14ac:dyDescent="0.25">
      <c r="A13">
        <v>1555</v>
      </c>
      <c r="B13">
        <f>Configuracion!$B$4</f>
        <v>18687</v>
      </c>
      <c r="C13">
        <f>Configuracion!$B$4</f>
        <v>18687</v>
      </c>
      <c r="D13" s="12">
        <v>45079</v>
      </c>
      <c r="F13">
        <v>2</v>
      </c>
      <c r="G13">
        <v>2</v>
      </c>
      <c r="H13">
        <f>'Terceros-Clientes'!C14</f>
        <v>1478</v>
      </c>
      <c r="I13">
        <v>0</v>
      </c>
      <c r="J13">
        <v>-1</v>
      </c>
      <c r="K13" t="str">
        <f t="shared" si="0"/>
        <v>(18687,18687,'2023-6-2','',2,2,1478,0,-1),</v>
      </c>
      <c r="L13">
        <v>1</v>
      </c>
      <c r="M13">
        <f>'Terceros-Clientes'!H14</f>
        <v>14000</v>
      </c>
      <c r="N13">
        <v>1</v>
      </c>
      <c r="O13">
        <f>Configuracion!$B$5</f>
        <v>2</v>
      </c>
      <c r="P13" t="str">
        <f t="shared" si="1"/>
        <v>(1555,1,14000,1,2,14000,14000,0),</v>
      </c>
      <c r="Q13">
        <v>9</v>
      </c>
      <c r="R13" t="str">
        <f t="shared" si="2"/>
        <v>(1555,9,'2023-6-2',18687,''),</v>
      </c>
      <c r="T13" t="str">
        <f t="shared" si="3"/>
        <v>UPDATE Almacenes_Movimientos SET Fecha ='2023-05-27'WHERE Id =1555</v>
      </c>
      <c r="Z13" s="11"/>
    </row>
    <row r="14" spans="1:26" x14ac:dyDescent="0.25">
      <c r="A14">
        <v>1556</v>
      </c>
      <c r="B14">
        <f>Configuracion!$B$4</f>
        <v>18687</v>
      </c>
      <c r="C14">
        <f>Configuracion!$B$4</f>
        <v>18687</v>
      </c>
      <c r="D14" s="12">
        <v>45079</v>
      </c>
      <c r="F14">
        <v>2</v>
      </c>
      <c r="G14">
        <v>2</v>
      </c>
      <c r="H14">
        <f>'Terceros-Clientes'!C15</f>
        <v>1479</v>
      </c>
      <c r="I14">
        <v>0</v>
      </c>
      <c r="J14">
        <v>-1</v>
      </c>
      <c r="K14" t="str">
        <f t="shared" si="0"/>
        <v>(18687,18687,'2023-6-2','',2,2,1479,0,-1),</v>
      </c>
      <c r="L14">
        <v>1</v>
      </c>
      <c r="M14">
        <f>'Terceros-Clientes'!H15</f>
        <v>25000</v>
      </c>
      <c r="N14">
        <v>1</v>
      </c>
      <c r="O14">
        <f>Configuracion!$B$5</f>
        <v>2</v>
      </c>
      <c r="P14" t="str">
        <f t="shared" si="1"/>
        <v>(1556,1,25000,1,2,25000,25000,0),</v>
      </c>
      <c r="Q14">
        <v>9</v>
      </c>
      <c r="R14" t="str">
        <f t="shared" si="2"/>
        <v>(1556,9,'2023-6-2',18687,''),</v>
      </c>
      <c r="T14" t="str">
        <f t="shared" si="3"/>
        <v>UPDATE Almacenes_Movimientos SET Fecha ='2023-05-27'WHERE Id =1556</v>
      </c>
      <c r="Z14" s="11"/>
    </row>
    <row r="15" spans="1:26" x14ac:dyDescent="0.25">
      <c r="A15">
        <v>1557</v>
      </c>
      <c r="B15">
        <f>Configuracion!$B$4</f>
        <v>18687</v>
      </c>
      <c r="C15">
        <f>Configuracion!$B$4</f>
        <v>18687</v>
      </c>
      <c r="D15" s="12">
        <v>45079</v>
      </c>
      <c r="F15">
        <v>2</v>
      </c>
      <c r="G15">
        <v>2</v>
      </c>
      <c r="H15">
        <f>'Terceros-Clientes'!C16</f>
        <v>1480</v>
      </c>
      <c r="I15">
        <v>0</v>
      </c>
      <c r="J15">
        <v>-1</v>
      </c>
      <c r="K15" t="str">
        <f t="shared" si="0"/>
        <v>(18687,18687,'2023-6-2','',2,2,1480,0,-1),</v>
      </c>
      <c r="L15">
        <v>1</v>
      </c>
      <c r="M15">
        <f>'Terceros-Clientes'!H16</f>
        <v>3000</v>
      </c>
      <c r="N15">
        <v>1</v>
      </c>
      <c r="O15">
        <f>Configuracion!$B$5</f>
        <v>2</v>
      </c>
      <c r="P15" t="str">
        <f t="shared" si="1"/>
        <v>(1557,1,3000,1,2,3000,3000,0),</v>
      </c>
      <c r="Q15">
        <v>9</v>
      </c>
      <c r="R15" t="str">
        <f t="shared" si="2"/>
        <v>(1557,9,'2023-6-2',18687,''),</v>
      </c>
      <c r="T15" t="str">
        <f t="shared" si="3"/>
        <v>UPDATE Almacenes_Movimientos SET Fecha ='2023-05-27'WHERE Id =1557</v>
      </c>
      <c r="Z15" s="11"/>
    </row>
    <row r="16" spans="1:26" x14ac:dyDescent="0.25">
      <c r="A16">
        <v>1558</v>
      </c>
      <c r="B16">
        <f>Configuracion!$B$4</f>
        <v>18687</v>
      </c>
      <c r="C16">
        <f>Configuracion!$B$4</f>
        <v>18687</v>
      </c>
      <c r="D16" s="12">
        <v>45079</v>
      </c>
      <c r="F16">
        <v>2</v>
      </c>
      <c r="G16">
        <v>2</v>
      </c>
      <c r="H16">
        <f>'Terceros-Clientes'!C17</f>
        <v>1481</v>
      </c>
      <c r="I16">
        <v>0</v>
      </c>
      <c r="J16">
        <v>-1</v>
      </c>
      <c r="K16" t="str">
        <f t="shared" si="0"/>
        <v>(18687,18687,'2023-6-2','',2,2,1481,0,-1),</v>
      </c>
      <c r="L16">
        <v>1</v>
      </c>
      <c r="M16">
        <f>'Terceros-Clientes'!H17</f>
        <v>9000</v>
      </c>
      <c r="N16">
        <v>1</v>
      </c>
      <c r="O16">
        <f>Configuracion!$B$5</f>
        <v>2</v>
      </c>
      <c r="P16" t="str">
        <f t="shared" si="1"/>
        <v>(1558,1,9000,1,2,9000,9000,0),</v>
      </c>
      <c r="Q16">
        <v>9</v>
      </c>
      <c r="R16" t="str">
        <f t="shared" si="2"/>
        <v>(1558,9,'2023-6-2',18687,''),</v>
      </c>
      <c r="T16" t="str">
        <f t="shared" si="3"/>
        <v>UPDATE Almacenes_Movimientos SET Fecha ='2023-05-27'WHERE Id =1558</v>
      </c>
      <c r="Z16" s="11"/>
    </row>
    <row r="17" spans="1:26" x14ac:dyDescent="0.25">
      <c r="A17">
        <v>1559</v>
      </c>
      <c r="B17">
        <f>Configuracion!$B$4</f>
        <v>18687</v>
      </c>
      <c r="C17">
        <f>Configuracion!$B$4</f>
        <v>18687</v>
      </c>
      <c r="D17" s="12">
        <v>45079</v>
      </c>
      <c r="F17">
        <v>2</v>
      </c>
      <c r="G17">
        <v>2</v>
      </c>
      <c r="H17">
        <f>'Terceros-Clientes'!C18</f>
        <v>1482</v>
      </c>
      <c r="I17">
        <v>0</v>
      </c>
      <c r="J17">
        <v>-1</v>
      </c>
      <c r="K17" t="str">
        <f t="shared" si="0"/>
        <v>(18687,18687,'2023-6-2','',2,2,1482,0,-1),</v>
      </c>
      <c r="L17">
        <v>1</v>
      </c>
      <c r="M17">
        <f>'Terceros-Clientes'!H18</f>
        <v>22000</v>
      </c>
      <c r="N17">
        <v>1</v>
      </c>
      <c r="O17">
        <f>Configuracion!$B$5</f>
        <v>2</v>
      </c>
      <c r="P17" t="str">
        <f t="shared" si="1"/>
        <v>(1559,1,22000,1,2,22000,22000,0),</v>
      </c>
      <c r="Q17">
        <v>9</v>
      </c>
      <c r="R17" t="str">
        <f t="shared" si="2"/>
        <v>(1559,9,'2023-6-2',18687,''),</v>
      </c>
      <c r="T17" t="str">
        <f t="shared" si="3"/>
        <v>UPDATE Almacenes_Movimientos SET Fecha ='2023-05-27'WHERE Id =1559</v>
      </c>
      <c r="Z17" s="11"/>
    </row>
    <row r="18" spans="1:26" x14ac:dyDescent="0.25">
      <c r="A18">
        <v>1560</v>
      </c>
      <c r="B18">
        <f>Configuracion!$B$4</f>
        <v>18687</v>
      </c>
      <c r="C18">
        <f>Configuracion!$B$4</f>
        <v>18687</v>
      </c>
      <c r="D18" s="12">
        <v>45079</v>
      </c>
      <c r="F18">
        <v>2</v>
      </c>
      <c r="G18">
        <v>2</v>
      </c>
      <c r="H18">
        <f>'Terceros-Clientes'!C19</f>
        <v>1483</v>
      </c>
      <c r="I18">
        <v>0</v>
      </c>
      <c r="J18">
        <v>-1</v>
      </c>
      <c r="K18" t="str">
        <f t="shared" si="0"/>
        <v>(18687,18687,'2023-6-2','',2,2,1483,0,-1),</v>
      </c>
      <c r="L18">
        <v>1</v>
      </c>
      <c r="M18">
        <f>'Terceros-Clientes'!H19</f>
        <v>12000</v>
      </c>
      <c r="N18">
        <v>1</v>
      </c>
      <c r="O18">
        <f>Configuracion!$B$5</f>
        <v>2</v>
      </c>
      <c r="P18" t="str">
        <f t="shared" si="1"/>
        <v>(1560,1,12000,1,2,12000,12000,0),</v>
      </c>
      <c r="Q18">
        <v>9</v>
      </c>
      <c r="R18" t="str">
        <f t="shared" si="2"/>
        <v>(1560,9,'2023-6-2',18687,''),</v>
      </c>
      <c r="T18" t="str">
        <f t="shared" si="3"/>
        <v>UPDATE Almacenes_Movimientos SET Fecha ='2023-05-27'WHERE Id =1560</v>
      </c>
      <c r="Z18" s="11"/>
    </row>
    <row r="19" spans="1:26" x14ac:dyDescent="0.25">
      <c r="A19">
        <v>1561</v>
      </c>
      <c r="B19">
        <f>Configuracion!$B$4</f>
        <v>18687</v>
      </c>
      <c r="C19">
        <f>Configuracion!$B$4</f>
        <v>18687</v>
      </c>
      <c r="D19" s="12">
        <v>45079</v>
      </c>
      <c r="F19">
        <v>2</v>
      </c>
      <c r="G19">
        <v>2</v>
      </c>
      <c r="H19">
        <f>'Terceros-Clientes'!C20</f>
        <v>1484</v>
      </c>
      <c r="I19">
        <v>0</v>
      </c>
      <c r="J19">
        <v>-1</v>
      </c>
      <c r="K19" t="str">
        <f t="shared" si="0"/>
        <v>(18687,18687,'2023-6-2','',2,2,1484,0,-1),</v>
      </c>
      <c r="L19">
        <v>1</v>
      </c>
      <c r="M19">
        <f>'Terceros-Clientes'!H20</f>
        <v>4000</v>
      </c>
      <c r="N19">
        <v>1</v>
      </c>
      <c r="O19">
        <f>Configuracion!$B$5</f>
        <v>2</v>
      </c>
      <c r="P19" t="str">
        <f t="shared" si="1"/>
        <v>(1561,1,4000,1,2,4000,4000,0),</v>
      </c>
      <c r="Q19">
        <v>9</v>
      </c>
      <c r="R19" t="str">
        <f t="shared" si="2"/>
        <v>(1561,9,'2023-6-2',18687,''),</v>
      </c>
      <c r="T19" t="str">
        <f t="shared" si="3"/>
        <v>UPDATE Almacenes_Movimientos SET Fecha ='2023-05-27'WHERE Id =1561</v>
      </c>
      <c r="Z19" s="11"/>
    </row>
    <row r="20" spans="1:26" x14ac:dyDescent="0.25">
      <c r="A20">
        <v>1562</v>
      </c>
      <c r="B20">
        <f>Configuracion!$B$4</f>
        <v>18687</v>
      </c>
      <c r="C20">
        <f>Configuracion!$B$4</f>
        <v>18687</v>
      </c>
      <c r="D20" s="12">
        <v>45079</v>
      </c>
      <c r="F20">
        <v>2</v>
      </c>
      <c r="G20">
        <v>2</v>
      </c>
      <c r="H20">
        <f>'Terceros-Clientes'!C21</f>
        <v>1485</v>
      </c>
      <c r="I20">
        <v>0</v>
      </c>
      <c r="J20">
        <v>-1</v>
      </c>
      <c r="K20" t="str">
        <f t="shared" si="0"/>
        <v>(18687,18687,'2023-6-2','',2,2,1485,0,-1),</v>
      </c>
      <c r="L20">
        <v>1</v>
      </c>
      <c r="M20">
        <f>'Terceros-Clientes'!H21</f>
        <v>14000</v>
      </c>
      <c r="N20">
        <v>1</v>
      </c>
      <c r="O20">
        <f>Configuracion!$B$5</f>
        <v>2</v>
      </c>
      <c r="P20" t="str">
        <f t="shared" si="1"/>
        <v>(1562,1,14000,1,2,14000,14000,0),</v>
      </c>
      <c r="Q20">
        <v>9</v>
      </c>
      <c r="R20" t="str">
        <f t="shared" si="2"/>
        <v>(1562,9,'2023-6-2',18687,''),</v>
      </c>
      <c r="T20" t="str">
        <f t="shared" si="3"/>
        <v>UPDATE Almacenes_Movimientos SET Fecha ='2023-05-27'WHERE Id =1562</v>
      </c>
      <c r="Z20" s="11"/>
    </row>
    <row r="21" spans="1:26" x14ac:dyDescent="0.25">
      <c r="A21">
        <v>1563</v>
      </c>
      <c r="B21">
        <f>Configuracion!$B$4</f>
        <v>18687</v>
      </c>
      <c r="C21">
        <f>Configuracion!$B$4</f>
        <v>18687</v>
      </c>
      <c r="D21" s="12">
        <v>45079</v>
      </c>
      <c r="F21">
        <v>2</v>
      </c>
      <c r="G21">
        <v>2</v>
      </c>
      <c r="H21">
        <f>'Terceros-Clientes'!C22</f>
        <v>1486</v>
      </c>
      <c r="I21">
        <v>0</v>
      </c>
      <c r="J21">
        <v>-1</v>
      </c>
      <c r="K21" t="str">
        <f t="shared" si="0"/>
        <v>(18687,18687,'2023-6-2','',2,2,1486,0,-1),</v>
      </c>
      <c r="L21">
        <v>1</v>
      </c>
      <c r="M21">
        <f>'Terceros-Clientes'!H22</f>
        <v>2000</v>
      </c>
      <c r="N21">
        <v>1</v>
      </c>
      <c r="O21">
        <f>Configuracion!$B$5</f>
        <v>2</v>
      </c>
      <c r="P21" t="str">
        <f t="shared" si="1"/>
        <v>(1563,1,2000,1,2,2000,2000,0),</v>
      </c>
      <c r="Q21">
        <v>9</v>
      </c>
      <c r="R21" t="str">
        <f t="shared" si="2"/>
        <v>(1563,9,'2023-6-2',18687,''),</v>
      </c>
      <c r="T21" t="str">
        <f t="shared" si="3"/>
        <v>UPDATE Almacenes_Movimientos SET Fecha ='2023-05-27'WHERE Id =1563</v>
      </c>
      <c r="Z21" s="11"/>
    </row>
    <row r="22" spans="1:26" x14ac:dyDescent="0.25">
      <c r="A22">
        <v>1564</v>
      </c>
      <c r="B22">
        <f>Configuracion!$B$4</f>
        <v>18687</v>
      </c>
      <c r="C22">
        <f>Configuracion!$B$4</f>
        <v>18687</v>
      </c>
      <c r="D22" s="12">
        <v>45079</v>
      </c>
      <c r="F22">
        <v>2</v>
      </c>
      <c r="G22">
        <v>2</v>
      </c>
      <c r="H22">
        <f>'Terceros-Clientes'!C23</f>
        <v>1487</v>
      </c>
      <c r="I22">
        <v>0</v>
      </c>
      <c r="J22">
        <v>-1</v>
      </c>
      <c r="K22" t="str">
        <f t="shared" si="0"/>
        <v>(18687,18687,'2023-6-2','',2,2,1487,0,-1),</v>
      </c>
      <c r="L22">
        <v>1</v>
      </c>
      <c r="M22">
        <f>'Terceros-Clientes'!H23</f>
        <v>0</v>
      </c>
      <c r="N22">
        <v>1</v>
      </c>
      <c r="O22">
        <f>Configuracion!$B$5</f>
        <v>2</v>
      </c>
      <c r="P22" t="str">
        <f t="shared" si="1"/>
        <v>(1564,1,0,1,2,0,0,0),</v>
      </c>
      <c r="Q22">
        <v>9</v>
      </c>
      <c r="R22" t="str">
        <f t="shared" si="2"/>
        <v>(1564,9,'2023-6-2',18687,''),</v>
      </c>
      <c r="T22" t="str">
        <f t="shared" si="3"/>
        <v>UPDATE Almacenes_Movimientos SET Fecha ='2023-05-27'WHERE Id =1564</v>
      </c>
      <c r="Z22" s="11"/>
    </row>
    <row r="23" spans="1:26" x14ac:dyDescent="0.25">
      <c r="A23">
        <v>1565</v>
      </c>
      <c r="B23">
        <f>Configuracion!$B$4</f>
        <v>18687</v>
      </c>
      <c r="C23">
        <f>Configuracion!$B$4</f>
        <v>18687</v>
      </c>
      <c r="D23" s="12">
        <v>45079</v>
      </c>
      <c r="F23">
        <v>2</v>
      </c>
      <c r="G23">
        <v>2</v>
      </c>
      <c r="H23">
        <f>'Terceros-Clientes'!C24</f>
        <v>1488</v>
      </c>
      <c r="I23">
        <v>0</v>
      </c>
      <c r="J23">
        <v>-1</v>
      </c>
      <c r="K23" t="str">
        <f t="shared" si="0"/>
        <v>(18687,18687,'2023-6-2','',2,2,1488,0,-1),</v>
      </c>
      <c r="L23">
        <v>1</v>
      </c>
      <c r="M23">
        <f>'Terceros-Clientes'!H24</f>
        <v>31000</v>
      </c>
      <c r="N23">
        <v>1</v>
      </c>
      <c r="O23">
        <f>Configuracion!$B$5</f>
        <v>2</v>
      </c>
      <c r="P23" t="str">
        <f t="shared" si="1"/>
        <v>(1565,1,31000,1,2,31000,31000,0),</v>
      </c>
      <c r="Q23">
        <v>9</v>
      </c>
      <c r="R23" t="str">
        <f t="shared" si="2"/>
        <v>(1565,9,'2023-6-2',18687,''),</v>
      </c>
      <c r="T23" t="str">
        <f t="shared" si="3"/>
        <v>UPDATE Almacenes_Movimientos SET Fecha ='2023-05-27'WHERE Id =1565</v>
      </c>
      <c r="Z23" s="11"/>
    </row>
    <row r="24" spans="1:26" x14ac:dyDescent="0.25">
      <c r="A24">
        <v>1566</v>
      </c>
      <c r="B24">
        <f>Configuracion!$B$4</f>
        <v>18687</v>
      </c>
      <c r="C24">
        <f>Configuracion!$B$4</f>
        <v>18687</v>
      </c>
      <c r="D24" s="12">
        <v>45079</v>
      </c>
      <c r="F24">
        <v>2</v>
      </c>
      <c r="G24">
        <v>2</v>
      </c>
      <c r="H24">
        <f>'Terceros-Clientes'!C25</f>
        <v>1489</v>
      </c>
      <c r="I24">
        <v>0</v>
      </c>
      <c r="J24">
        <v>-1</v>
      </c>
      <c r="K24" t="str">
        <f t="shared" si="0"/>
        <v>(18687,18687,'2023-6-2','',2,2,1489,0,-1),</v>
      </c>
      <c r="L24">
        <v>1</v>
      </c>
      <c r="M24">
        <f>'Terceros-Clientes'!H25</f>
        <v>1000</v>
      </c>
      <c r="N24">
        <v>1</v>
      </c>
      <c r="O24">
        <f>Configuracion!$B$5</f>
        <v>2</v>
      </c>
      <c r="P24" t="str">
        <f t="shared" si="1"/>
        <v>(1566,1,1000,1,2,1000,1000,0),</v>
      </c>
      <c r="Q24">
        <v>9</v>
      </c>
      <c r="R24" t="str">
        <f t="shared" si="2"/>
        <v>(1566,9,'2023-6-2',18687,''),</v>
      </c>
      <c r="T24" t="str">
        <f t="shared" si="3"/>
        <v>UPDATE Almacenes_Movimientos SET Fecha ='2023-05-27'WHERE Id =1566</v>
      </c>
      <c r="Z24" s="11"/>
    </row>
    <row r="25" spans="1:26" x14ac:dyDescent="0.25">
      <c r="A25">
        <v>1567</v>
      </c>
      <c r="B25">
        <f>Configuracion!$B$4</f>
        <v>18687</v>
      </c>
      <c r="C25">
        <f>Configuracion!$B$4</f>
        <v>18687</v>
      </c>
      <c r="D25" s="12">
        <v>45079</v>
      </c>
      <c r="F25">
        <v>2</v>
      </c>
      <c r="G25">
        <v>2</v>
      </c>
      <c r="H25">
        <f>'Terceros-Clientes'!C26</f>
        <v>1490</v>
      </c>
      <c r="I25">
        <v>0</v>
      </c>
      <c r="J25">
        <v>-1</v>
      </c>
      <c r="K25" t="str">
        <f t="shared" si="0"/>
        <v>(18687,18687,'2023-6-2','',2,2,1490,0,-1),</v>
      </c>
      <c r="L25">
        <v>1</v>
      </c>
      <c r="M25">
        <f>'Terceros-Clientes'!H26</f>
        <v>25000</v>
      </c>
      <c r="N25">
        <v>1</v>
      </c>
      <c r="O25">
        <f>Configuracion!$B$5</f>
        <v>2</v>
      </c>
      <c r="P25" t="str">
        <f t="shared" si="1"/>
        <v>(1567,1,25000,1,2,25000,25000,0),</v>
      </c>
      <c r="Q25">
        <v>9</v>
      </c>
      <c r="R25" t="str">
        <f t="shared" si="2"/>
        <v>(1567,9,'2023-6-2',18687,''),</v>
      </c>
      <c r="T25" t="str">
        <f t="shared" si="3"/>
        <v>UPDATE Almacenes_Movimientos SET Fecha ='2023-05-27'WHERE Id =1567</v>
      </c>
      <c r="Z25" s="11"/>
    </row>
    <row r="26" spans="1:26" x14ac:dyDescent="0.25">
      <c r="A26">
        <v>1568</v>
      </c>
      <c r="B26">
        <f>Configuracion!$B$4</f>
        <v>18687</v>
      </c>
      <c r="C26">
        <f>Configuracion!$B$4</f>
        <v>18687</v>
      </c>
      <c r="D26" s="12">
        <v>45079</v>
      </c>
      <c r="F26">
        <v>2</v>
      </c>
      <c r="G26">
        <v>2</v>
      </c>
      <c r="H26">
        <f>'Terceros-Clientes'!C27</f>
        <v>1491</v>
      </c>
      <c r="I26">
        <v>0</v>
      </c>
      <c r="J26">
        <v>-1</v>
      </c>
      <c r="K26" t="str">
        <f t="shared" si="0"/>
        <v>(18687,18687,'2023-6-2','',2,2,1491,0,-1),</v>
      </c>
      <c r="L26">
        <v>1</v>
      </c>
      <c r="M26">
        <f>'Terceros-Clientes'!H27</f>
        <v>31000</v>
      </c>
      <c r="N26">
        <v>1</v>
      </c>
      <c r="O26">
        <f>Configuracion!$B$5</f>
        <v>2</v>
      </c>
      <c r="P26" t="str">
        <f t="shared" si="1"/>
        <v>(1568,1,31000,1,2,31000,31000,0),</v>
      </c>
      <c r="Q26">
        <v>9</v>
      </c>
      <c r="R26" t="str">
        <f t="shared" si="2"/>
        <v>(1568,9,'2023-6-2',18687,''),</v>
      </c>
      <c r="T26" t="str">
        <f t="shared" si="3"/>
        <v>UPDATE Almacenes_Movimientos SET Fecha ='2023-05-27'WHERE Id =1568</v>
      </c>
      <c r="Z26" s="11"/>
    </row>
    <row r="27" spans="1:26" x14ac:dyDescent="0.25">
      <c r="A27">
        <v>1569</v>
      </c>
      <c r="B27">
        <f>Configuracion!$B$4</f>
        <v>18687</v>
      </c>
      <c r="C27">
        <f>Configuracion!$B$4</f>
        <v>18687</v>
      </c>
      <c r="D27" s="12">
        <v>45079</v>
      </c>
      <c r="F27">
        <v>2</v>
      </c>
      <c r="G27">
        <v>2</v>
      </c>
      <c r="H27">
        <f>'Terceros-Clientes'!C28</f>
        <v>1492</v>
      </c>
      <c r="I27">
        <v>0</v>
      </c>
      <c r="J27">
        <v>-1</v>
      </c>
      <c r="K27" t="str">
        <f t="shared" si="0"/>
        <v>(18687,18687,'2023-6-2','',2,2,1492,0,-1),</v>
      </c>
      <c r="L27">
        <v>1</v>
      </c>
      <c r="M27">
        <f>'Terceros-Clientes'!H28</f>
        <v>12000</v>
      </c>
      <c r="N27">
        <v>1</v>
      </c>
      <c r="O27">
        <f>Configuracion!$B$5</f>
        <v>2</v>
      </c>
      <c r="P27" t="str">
        <f t="shared" si="1"/>
        <v>(1569,1,12000,1,2,12000,12000,0),</v>
      </c>
      <c r="Q27">
        <v>9</v>
      </c>
      <c r="R27" t="str">
        <f t="shared" si="2"/>
        <v>(1569,9,'2023-6-2',18687,''),</v>
      </c>
      <c r="T27" t="str">
        <f t="shared" si="3"/>
        <v>UPDATE Almacenes_Movimientos SET Fecha ='2023-05-27'WHERE Id =1569</v>
      </c>
      <c r="Z27" s="11"/>
    </row>
    <row r="28" spans="1:26" x14ac:dyDescent="0.25">
      <c r="A28">
        <v>1570</v>
      </c>
      <c r="B28">
        <f>Configuracion!$B$4</f>
        <v>18687</v>
      </c>
      <c r="C28">
        <f>Configuracion!$B$4</f>
        <v>18687</v>
      </c>
      <c r="D28" s="12">
        <v>45079</v>
      </c>
      <c r="F28">
        <v>2</v>
      </c>
      <c r="G28">
        <v>2</v>
      </c>
      <c r="H28">
        <f>'Terceros-Clientes'!C29</f>
        <v>1493</v>
      </c>
      <c r="I28">
        <v>0</v>
      </c>
      <c r="J28">
        <v>-1</v>
      </c>
      <c r="K28" t="str">
        <f t="shared" si="0"/>
        <v>(18687,18687,'2023-6-2','',2,2,1493,0,-1),</v>
      </c>
      <c r="L28">
        <v>1</v>
      </c>
      <c r="M28">
        <f>'Terceros-Clientes'!H29</f>
        <v>26000</v>
      </c>
      <c r="N28">
        <v>1</v>
      </c>
      <c r="O28">
        <f>Configuracion!$B$5</f>
        <v>2</v>
      </c>
      <c r="P28" t="str">
        <f t="shared" si="1"/>
        <v>(1570,1,26000,1,2,26000,26000,0),</v>
      </c>
      <c r="Q28">
        <v>9</v>
      </c>
      <c r="R28" t="str">
        <f t="shared" si="2"/>
        <v>(1570,9,'2023-6-2',18687,''),</v>
      </c>
      <c r="T28" t="str">
        <f t="shared" si="3"/>
        <v>UPDATE Almacenes_Movimientos SET Fecha ='2023-05-27'WHERE Id =1570</v>
      </c>
      <c r="Z28" s="11"/>
    </row>
    <row r="29" spans="1:26" x14ac:dyDescent="0.25">
      <c r="A29">
        <v>1571</v>
      </c>
      <c r="B29">
        <f>Configuracion!$B$4</f>
        <v>18687</v>
      </c>
      <c r="C29">
        <f>Configuracion!$B$4</f>
        <v>18687</v>
      </c>
      <c r="D29" s="12">
        <v>45079</v>
      </c>
      <c r="F29">
        <v>2</v>
      </c>
      <c r="G29">
        <v>2</v>
      </c>
      <c r="H29">
        <f>'Terceros-Clientes'!C30</f>
        <v>1494</v>
      </c>
      <c r="I29">
        <v>0</v>
      </c>
      <c r="J29">
        <v>-1</v>
      </c>
      <c r="K29" t="str">
        <f t="shared" si="0"/>
        <v>(18687,18687,'2023-6-2','',2,2,1494,0,-1),</v>
      </c>
      <c r="L29">
        <v>1</v>
      </c>
      <c r="M29">
        <f>'Terceros-Clientes'!H30</f>
        <v>2000</v>
      </c>
      <c r="N29">
        <v>1</v>
      </c>
      <c r="O29">
        <f>Configuracion!$B$5</f>
        <v>2</v>
      </c>
      <c r="P29" t="str">
        <f t="shared" si="1"/>
        <v>(1571,1,2000,1,2,2000,2000,0),</v>
      </c>
      <c r="Q29">
        <v>9</v>
      </c>
      <c r="R29" t="str">
        <f t="shared" si="2"/>
        <v>(1571,9,'2023-6-2',18687,''),</v>
      </c>
      <c r="T29" t="str">
        <f t="shared" si="3"/>
        <v>UPDATE Almacenes_Movimientos SET Fecha ='2023-05-27'WHERE Id =1571</v>
      </c>
      <c r="Z29" s="11"/>
    </row>
    <row r="30" spans="1:26" x14ac:dyDescent="0.25">
      <c r="A30">
        <v>1572</v>
      </c>
      <c r="B30">
        <f>Configuracion!$B$4</f>
        <v>18687</v>
      </c>
      <c r="C30">
        <f>Configuracion!$B$4</f>
        <v>18687</v>
      </c>
      <c r="D30" s="12">
        <v>45079</v>
      </c>
      <c r="F30">
        <v>2</v>
      </c>
      <c r="G30">
        <v>2</v>
      </c>
      <c r="H30">
        <f>'Terceros-Clientes'!C31</f>
        <v>1495</v>
      </c>
      <c r="I30">
        <v>0</v>
      </c>
      <c r="J30">
        <v>-1</v>
      </c>
      <c r="K30" t="str">
        <f t="shared" si="0"/>
        <v>(18687,18687,'2023-6-2','',2,2,1495,0,-1),</v>
      </c>
      <c r="L30">
        <v>1</v>
      </c>
      <c r="M30">
        <f>'Terceros-Clientes'!H31</f>
        <v>4000</v>
      </c>
      <c r="N30">
        <v>1</v>
      </c>
      <c r="O30">
        <f>Configuracion!$B$5</f>
        <v>2</v>
      </c>
      <c r="P30" t="str">
        <f t="shared" si="1"/>
        <v>(1572,1,4000,1,2,4000,4000,0),</v>
      </c>
      <c r="Q30">
        <v>9</v>
      </c>
      <c r="R30" t="str">
        <f t="shared" si="2"/>
        <v>(1572,9,'2023-6-2',18687,''),</v>
      </c>
      <c r="T30" t="str">
        <f t="shared" si="3"/>
        <v>UPDATE Almacenes_Movimientos SET Fecha ='2023-05-27'WHERE Id =1572</v>
      </c>
      <c r="Z30" s="11"/>
    </row>
    <row r="31" spans="1:26" x14ac:dyDescent="0.25">
      <c r="A31">
        <v>1573</v>
      </c>
      <c r="B31">
        <f>Configuracion!$B$4</f>
        <v>18687</v>
      </c>
      <c r="C31">
        <f>Configuracion!$B$4</f>
        <v>18687</v>
      </c>
      <c r="D31" s="12">
        <v>45079</v>
      </c>
      <c r="F31">
        <v>2</v>
      </c>
      <c r="G31">
        <v>2</v>
      </c>
      <c r="H31">
        <f>'Terceros-Clientes'!C32</f>
        <v>1496</v>
      </c>
      <c r="I31">
        <v>0</v>
      </c>
      <c r="J31">
        <v>-1</v>
      </c>
      <c r="K31" t="str">
        <f t="shared" si="0"/>
        <v>(18687,18687,'2023-6-2','',2,2,1496,0,-1),</v>
      </c>
      <c r="L31">
        <v>1</v>
      </c>
      <c r="M31">
        <f>'Terceros-Clientes'!H32</f>
        <v>11000</v>
      </c>
      <c r="N31">
        <v>1</v>
      </c>
      <c r="O31">
        <f>Configuracion!$B$5</f>
        <v>2</v>
      </c>
      <c r="P31" t="str">
        <f t="shared" si="1"/>
        <v>(1573,1,11000,1,2,11000,11000,0),</v>
      </c>
      <c r="Q31">
        <v>9</v>
      </c>
      <c r="R31" t="str">
        <f t="shared" si="2"/>
        <v>(1573,9,'2023-6-2',18687,''),</v>
      </c>
      <c r="T31" t="str">
        <f t="shared" si="3"/>
        <v>UPDATE Almacenes_Movimientos SET Fecha ='2023-05-27'WHERE Id =1573</v>
      </c>
      <c r="Z31" s="11"/>
    </row>
    <row r="32" spans="1:26" x14ac:dyDescent="0.25">
      <c r="A32">
        <v>1574</v>
      </c>
      <c r="B32">
        <f>Configuracion!$B$4</f>
        <v>18687</v>
      </c>
      <c r="C32">
        <f>Configuracion!$B$4</f>
        <v>18687</v>
      </c>
      <c r="D32" s="12">
        <v>45079</v>
      </c>
      <c r="F32">
        <v>2</v>
      </c>
      <c r="G32">
        <v>2</v>
      </c>
      <c r="H32">
        <f>'Terceros-Clientes'!C33</f>
        <v>1497</v>
      </c>
      <c r="I32">
        <v>0</v>
      </c>
      <c r="J32">
        <v>-1</v>
      </c>
      <c r="K32" t="str">
        <f t="shared" si="0"/>
        <v>(18687,18687,'2023-6-2','',2,2,1497,0,-1),</v>
      </c>
      <c r="L32">
        <v>1</v>
      </c>
      <c r="M32">
        <f>'Terceros-Clientes'!H33</f>
        <v>13000</v>
      </c>
      <c r="N32">
        <v>1</v>
      </c>
      <c r="O32">
        <f>Configuracion!$B$5</f>
        <v>2</v>
      </c>
      <c r="P32" t="str">
        <f t="shared" si="1"/>
        <v>(1574,1,13000,1,2,13000,13000,0),</v>
      </c>
      <c r="Q32">
        <v>9</v>
      </c>
      <c r="R32" t="str">
        <f t="shared" si="2"/>
        <v>(1574,9,'2023-6-2',18687,''),</v>
      </c>
      <c r="T32" t="str">
        <f t="shared" si="3"/>
        <v>UPDATE Almacenes_Movimientos SET Fecha ='2023-05-27'WHERE Id =1574</v>
      </c>
      <c r="Z32" s="11"/>
    </row>
    <row r="33" spans="1:26" x14ac:dyDescent="0.25">
      <c r="A33">
        <v>1575</v>
      </c>
      <c r="B33">
        <f>Configuracion!$B$4</f>
        <v>18687</v>
      </c>
      <c r="C33">
        <f>Configuracion!$B$4</f>
        <v>18687</v>
      </c>
      <c r="D33" s="12">
        <v>45079</v>
      </c>
      <c r="F33">
        <v>2</v>
      </c>
      <c r="G33">
        <v>2</v>
      </c>
      <c r="H33">
        <f>'Terceros-Clientes'!C34</f>
        <v>1498</v>
      </c>
      <c r="I33">
        <v>0</v>
      </c>
      <c r="J33">
        <v>-1</v>
      </c>
      <c r="K33" t="str">
        <f t="shared" si="0"/>
        <v>(18687,18687,'2023-6-2','',2,2,1498,0,-1),</v>
      </c>
      <c r="L33">
        <v>1</v>
      </c>
      <c r="M33">
        <f>'Terceros-Clientes'!H34</f>
        <v>6000</v>
      </c>
      <c r="N33">
        <v>1</v>
      </c>
      <c r="O33">
        <f>Configuracion!$B$5</f>
        <v>2</v>
      </c>
      <c r="P33" t="str">
        <f t="shared" si="1"/>
        <v>(1575,1,6000,1,2,6000,6000,0),</v>
      </c>
      <c r="Q33">
        <v>9</v>
      </c>
      <c r="R33" t="str">
        <f t="shared" si="2"/>
        <v>(1575,9,'2023-6-2',18687,''),</v>
      </c>
      <c r="T33" t="str">
        <f t="shared" si="3"/>
        <v>UPDATE Almacenes_Movimientos SET Fecha ='2023-05-27'WHERE Id =1575</v>
      </c>
      <c r="Z33" s="11"/>
    </row>
    <row r="34" spans="1:26" x14ac:dyDescent="0.25">
      <c r="A34">
        <v>1576</v>
      </c>
      <c r="B34">
        <f>Configuracion!$B$4</f>
        <v>18687</v>
      </c>
      <c r="C34">
        <f>Configuracion!$B$4</f>
        <v>18687</v>
      </c>
      <c r="D34" s="12">
        <v>45079</v>
      </c>
      <c r="F34">
        <v>2</v>
      </c>
      <c r="G34">
        <v>2</v>
      </c>
      <c r="H34">
        <f>'Terceros-Clientes'!C35</f>
        <v>1499</v>
      </c>
      <c r="I34">
        <v>0</v>
      </c>
      <c r="J34">
        <v>-1</v>
      </c>
      <c r="K34" t="str">
        <f t="shared" si="0"/>
        <v>(18687,18687,'2023-6-2','',2,2,1499,0,-1),</v>
      </c>
      <c r="L34">
        <v>1</v>
      </c>
      <c r="M34">
        <f>'Terceros-Clientes'!H35</f>
        <v>2000</v>
      </c>
      <c r="N34">
        <v>1</v>
      </c>
      <c r="O34">
        <f>Configuracion!$B$5</f>
        <v>2</v>
      </c>
      <c r="P34" t="str">
        <f t="shared" si="1"/>
        <v>(1576,1,2000,1,2,2000,2000,0),</v>
      </c>
      <c r="Q34">
        <v>9</v>
      </c>
      <c r="R34" t="str">
        <f t="shared" si="2"/>
        <v>(1576,9,'2023-6-2',18687,''),</v>
      </c>
      <c r="T34" t="str">
        <f t="shared" si="3"/>
        <v>UPDATE Almacenes_Movimientos SET Fecha ='2023-05-27'WHERE Id =1576</v>
      </c>
      <c r="Z34" s="11"/>
    </row>
    <row r="35" spans="1:26" x14ac:dyDescent="0.25">
      <c r="A35">
        <v>1577</v>
      </c>
      <c r="B35">
        <f>Configuracion!$B$4</f>
        <v>18687</v>
      </c>
      <c r="C35">
        <f>Configuracion!$B$4</f>
        <v>18687</v>
      </c>
      <c r="D35" s="12">
        <v>45079</v>
      </c>
      <c r="F35">
        <v>2</v>
      </c>
      <c r="G35">
        <v>2</v>
      </c>
      <c r="H35">
        <f>'Terceros-Clientes'!C36</f>
        <v>1500</v>
      </c>
      <c r="I35">
        <v>0</v>
      </c>
      <c r="J35">
        <v>-1</v>
      </c>
      <c r="K35" t="str">
        <f t="shared" si="0"/>
        <v>(18687,18687,'2023-6-2','',2,2,1500,0,-1),</v>
      </c>
      <c r="L35">
        <v>1</v>
      </c>
      <c r="M35">
        <f>'Terceros-Clientes'!H36</f>
        <v>25000</v>
      </c>
      <c r="N35">
        <v>1</v>
      </c>
      <c r="O35">
        <f>Configuracion!$B$5</f>
        <v>2</v>
      </c>
      <c r="P35" t="str">
        <f t="shared" si="1"/>
        <v>(1577,1,25000,1,2,25000,25000,0),</v>
      </c>
      <c r="Q35">
        <v>9</v>
      </c>
      <c r="R35" t="str">
        <f t="shared" si="2"/>
        <v>(1577,9,'2023-6-2',18687,''),</v>
      </c>
      <c r="T35" t="str">
        <f t="shared" si="3"/>
        <v>UPDATE Almacenes_Movimientos SET Fecha ='2023-05-27'WHERE Id =1577</v>
      </c>
      <c r="Z35" s="11"/>
    </row>
    <row r="36" spans="1:26" x14ac:dyDescent="0.25">
      <c r="A36">
        <v>1578</v>
      </c>
      <c r="B36">
        <f>Configuracion!$B$4</f>
        <v>18687</v>
      </c>
      <c r="C36">
        <f>Configuracion!$B$4</f>
        <v>18687</v>
      </c>
      <c r="D36" s="12">
        <v>45079</v>
      </c>
      <c r="F36">
        <v>2</v>
      </c>
      <c r="G36">
        <v>2</v>
      </c>
      <c r="H36">
        <f>'Terceros-Clientes'!C37</f>
        <v>1501</v>
      </c>
      <c r="I36">
        <v>0</v>
      </c>
      <c r="J36">
        <v>-1</v>
      </c>
      <c r="K36" t="str">
        <f t="shared" si="0"/>
        <v>(18687,18687,'2023-6-2','',2,2,1501,0,-1),</v>
      </c>
      <c r="L36">
        <v>1</v>
      </c>
      <c r="M36">
        <f>'Terceros-Clientes'!H37</f>
        <v>8000</v>
      </c>
      <c r="N36">
        <v>1</v>
      </c>
      <c r="O36">
        <f>Configuracion!$B$5</f>
        <v>2</v>
      </c>
      <c r="P36" t="str">
        <f t="shared" si="1"/>
        <v>(1578,1,8000,1,2,8000,8000,0),</v>
      </c>
      <c r="Q36">
        <v>9</v>
      </c>
      <c r="R36" t="str">
        <f t="shared" si="2"/>
        <v>(1578,9,'2023-6-2',18687,''),</v>
      </c>
      <c r="T36" t="str">
        <f t="shared" si="3"/>
        <v>UPDATE Almacenes_Movimientos SET Fecha ='2023-05-27'WHERE Id =1578</v>
      </c>
      <c r="Z36" s="11"/>
    </row>
    <row r="37" spans="1:26" x14ac:dyDescent="0.25">
      <c r="A37">
        <v>1579</v>
      </c>
      <c r="B37">
        <f>Configuracion!$B$4</f>
        <v>18687</v>
      </c>
      <c r="C37">
        <f>Configuracion!$B$4</f>
        <v>18687</v>
      </c>
      <c r="D37" s="12">
        <v>45079</v>
      </c>
      <c r="F37">
        <v>2</v>
      </c>
      <c r="G37">
        <v>2</v>
      </c>
      <c r="H37">
        <f>'Terceros-Clientes'!C38</f>
        <v>1502</v>
      </c>
      <c r="I37">
        <v>0</v>
      </c>
      <c r="J37">
        <v>-1</v>
      </c>
      <c r="K37" t="str">
        <f t="shared" si="0"/>
        <v>(18687,18687,'2023-6-2','',2,2,1502,0,-1),</v>
      </c>
      <c r="L37">
        <v>1</v>
      </c>
      <c r="M37">
        <f>'Terceros-Clientes'!H38</f>
        <v>2000</v>
      </c>
      <c r="N37">
        <v>1</v>
      </c>
      <c r="O37">
        <f>Configuracion!$B$5</f>
        <v>2</v>
      </c>
      <c r="P37" t="str">
        <f t="shared" si="1"/>
        <v>(1579,1,2000,1,2,2000,2000,0),</v>
      </c>
      <c r="Q37">
        <v>9</v>
      </c>
      <c r="R37" t="str">
        <f t="shared" si="2"/>
        <v>(1579,9,'2023-6-2',18687,''),</v>
      </c>
      <c r="T37" t="str">
        <f t="shared" si="3"/>
        <v>UPDATE Almacenes_Movimientos SET Fecha ='2023-05-27'WHERE Id =1579</v>
      </c>
      <c r="Z37" s="11"/>
    </row>
    <row r="38" spans="1:26" x14ac:dyDescent="0.25">
      <c r="A38">
        <v>1580</v>
      </c>
      <c r="B38">
        <f>Configuracion!$B$4</f>
        <v>18687</v>
      </c>
      <c r="C38">
        <f>Configuracion!$B$4</f>
        <v>18687</v>
      </c>
      <c r="D38" s="12">
        <v>45079</v>
      </c>
      <c r="F38">
        <v>2</v>
      </c>
      <c r="G38">
        <v>2</v>
      </c>
      <c r="H38">
        <f>'Terceros-Clientes'!C39</f>
        <v>1503</v>
      </c>
      <c r="I38">
        <v>0</v>
      </c>
      <c r="J38">
        <v>-1</v>
      </c>
      <c r="K38" t="str">
        <f t="shared" si="0"/>
        <v>(18687,18687,'2023-6-2','',2,2,1503,0,-1),</v>
      </c>
      <c r="L38">
        <v>1</v>
      </c>
      <c r="M38">
        <f>'Terceros-Clientes'!H39</f>
        <v>2000</v>
      </c>
      <c r="N38">
        <v>1</v>
      </c>
      <c r="O38">
        <f>Configuracion!$B$5</f>
        <v>2</v>
      </c>
      <c r="P38" t="str">
        <f t="shared" si="1"/>
        <v>(1580,1,2000,1,2,2000,2000,0),</v>
      </c>
      <c r="Q38">
        <v>9</v>
      </c>
      <c r="R38" t="str">
        <f t="shared" si="2"/>
        <v>(1580,9,'2023-6-2',18687,''),</v>
      </c>
      <c r="T38" t="str">
        <f t="shared" si="3"/>
        <v>UPDATE Almacenes_Movimientos SET Fecha ='2023-05-27'WHERE Id =1580</v>
      </c>
      <c r="Z38" s="11"/>
    </row>
    <row r="39" spans="1:26" x14ac:dyDescent="0.25">
      <c r="A39">
        <v>1581</v>
      </c>
      <c r="B39">
        <f>Configuracion!$B$4</f>
        <v>18687</v>
      </c>
      <c r="C39">
        <f>Configuracion!$B$4</f>
        <v>18687</v>
      </c>
      <c r="D39" s="12">
        <v>45079</v>
      </c>
      <c r="F39">
        <v>2</v>
      </c>
      <c r="G39">
        <v>2</v>
      </c>
      <c r="H39">
        <f>'Terceros-Clientes'!C40</f>
        <v>1504</v>
      </c>
      <c r="I39">
        <v>0</v>
      </c>
      <c r="J39">
        <v>-1</v>
      </c>
      <c r="K39" t="str">
        <f t="shared" si="0"/>
        <v>(18687,18687,'2023-6-2','',2,2,1504,0,-1),</v>
      </c>
      <c r="L39">
        <v>1</v>
      </c>
      <c r="M39">
        <f>'Terceros-Clientes'!H40</f>
        <v>0</v>
      </c>
      <c r="N39">
        <v>1</v>
      </c>
      <c r="O39">
        <f>Configuracion!$B$5</f>
        <v>2</v>
      </c>
      <c r="P39" t="str">
        <f t="shared" si="1"/>
        <v>(1581,1,0,1,2,0,0,0),</v>
      </c>
      <c r="Q39">
        <v>9</v>
      </c>
      <c r="R39" t="str">
        <f t="shared" si="2"/>
        <v>(1581,9,'2023-6-2',18687,''),</v>
      </c>
      <c r="T39" t="str">
        <f t="shared" si="3"/>
        <v>UPDATE Almacenes_Movimientos SET Fecha ='2023-05-27'WHERE Id =1581</v>
      </c>
      <c r="Z39" s="11"/>
    </row>
    <row r="40" spans="1:26" x14ac:dyDescent="0.25">
      <c r="A40">
        <v>1582</v>
      </c>
      <c r="B40">
        <f>Configuracion!$B$4</f>
        <v>18687</v>
      </c>
      <c r="C40">
        <f>Configuracion!$B$4</f>
        <v>18687</v>
      </c>
      <c r="D40" s="12">
        <v>45079</v>
      </c>
      <c r="F40">
        <v>2</v>
      </c>
      <c r="G40">
        <v>2</v>
      </c>
      <c r="H40">
        <f>'Terceros-Clientes'!C41</f>
        <v>1505</v>
      </c>
      <c r="I40">
        <v>0</v>
      </c>
      <c r="J40">
        <v>-1</v>
      </c>
      <c r="K40" t="str">
        <f t="shared" si="0"/>
        <v>(18687,18687,'2023-6-2','',2,2,1505,0,-1),</v>
      </c>
      <c r="L40">
        <v>1</v>
      </c>
      <c r="M40">
        <f>'Terceros-Clientes'!H41</f>
        <v>5000</v>
      </c>
      <c r="N40">
        <v>1</v>
      </c>
      <c r="O40">
        <f>Configuracion!$B$5</f>
        <v>2</v>
      </c>
      <c r="P40" t="str">
        <f t="shared" si="1"/>
        <v>(1582,1,5000,1,2,5000,5000,0),</v>
      </c>
      <c r="Q40">
        <v>9</v>
      </c>
      <c r="R40" t="str">
        <f t="shared" si="2"/>
        <v>(1582,9,'2023-6-2',18687,''),</v>
      </c>
      <c r="T40" t="str">
        <f t="shared" si="3"/>
        <v>UPDATE Almacenes_Movimientos SET Fecha ='2023-05-27'WHERE Id =1582</v>
      </c>
      <c r="Z40" s="11"/>
    </row>
    <row r="41" spans="1:26" x14ac:dyDescent="0.25">
      <c r="A41">
        <v>1583</v>
      </c>
      <c r="B41">
        <f>Configuracion!$B$4</f>
        <v>18687</v>
      </c>
      <c r="C41">
        <f>Configuracion!$B$4</f>
        <v>18687</v>
      </c>
      <c r="D41" s="12">
        <v>45079</v>
      </c>
      <c r="F41">
        <v>2</v>
      </c>
      <c r="G41">
        <v>2</v>
      </c>
      <c r="H41">
        <f>'Terceros-Clientes'!C42</f>
        <v>1506</v>
      </c>
      <c r="I41">
        <v>0</v>
      </c>
      <c r="J41">
        <v>-1</v>
      </c>
      <c r="K41" t="str">
        <f t="shared" si="0"/>
        <v>(18687,18687,'2023-6-2','',2,2,1506,0,-1),</v>
      </c>
      <c r="L41">
        <v>1</v>
      </c>
      <c r="M41">
        <f>'Terceros-Clientes'!H42</f>
        <v>1000</v>
      </c>
      <c r="N41">
        <v>1</v>
      </c>
      <c r="O41">
        <f>Configuracion!$B$5</f>
        <v>2</v>
      </c>
      <c r="P41" t="str">
        <f t="shared" si="1"/>
        <v>(1583,1,1000,1,2,1000,1000,0),</v>
      </c>
      <c r="Q41">
        <v>9</v>
      </c>
      <c r="R41" t="str">
        <f t="shared" si="2"/>
        <v>(1583,9,'2023-6-2',18687,''),</v>
      </c>
      <c r="T41" t="str">
        <f t="shared" si="3"/>
        <v>UPDATE Almacenes_Movimientos SET Fecha ='2023-05-27'WHERE Id =1583</v>
      </c>
      <c r="Z41" s="11"/>
    </row>
    <row r="42" spans="1:26" x14ac:dyDescent="0.25">
      <c r="A42">
        <v>1584</v>
      </c>
      <c r="B42">
        <f>Configuracion!$B$4</f>
        <v>18687</v>
      </c>
      <c r="C42">
        <f>Configuracion!$B$4</f>
        <v>18687</v>
      </c>
      <c r="D42" s="12">
        <v>45079</v>
      </c>
      <c r="F42">
        <v>2</v>
      </c>
      <c r="G42">
        <v>2</v>
      </c>
      <c r="H42">
        <f>'Terceros-Clientes'!C43</f>
        <v>1507</v>
      </c>
      <c r="I42">
        <v>0</v>
      </c>
      <c r="J42">
        <v>-1</v>
      </c>
      <c r="K42" t="str">
        <f t="shared" si="0"/>
        <v>(18687,18687,'2023-6-2','',2,2,1507,0,-1),</v>
      </c>
      <c r="L42">
        <v>1</v>
      </c>
      <c r="M42">
        <f>'Terceros-Clientes'!H43</f>
        <v>1000</v>
      </c>
      <c r="N42">
        <v>1</v>
      </c>
      <c r="O42">
        <f>Configuracion!$B$5</f>
        <v>2</v>
      </c>
      <c r="P42" t="str">
        <f t="shared" si="1"/>
        <v>(1584,1,1000,1,2,1000,1000,0),</v>
      </c>
      <c r="Q42">
        <v>9</v>
      </c>
      <c r="R42" t="str">
        <f t="shared" si="2"/>
        <v>(1584,9,'2023-6-2',18687,''),</v>
      </c>
      <c r="T42" t="str">
        <f t="shared" si="3"/>
        <v>UPDATE Almacenes_Movimientos SET Fecha ='2023-05-27'WHERE Id =1584</v>
      </c>
      <c r="Z42" s="11"/>
    </row>
    <row r="43" spans="1:26" x14ac:dyDescent="0.25">
      <c r="A43">
        <v>1585</v>
      </c>
      <c r="B43">
        <f>Configuracion!$B$4</f>
        <v>18687</v>
      </c>
      <c r="C43">
        <f>Configuracion!$B$4</f>
        <v>18687</v>
      </c>
      <c r="D43" s="12">
        <v>45079</v>
      </c>
      <c r="F43">
        <v>2</v>
      </c>
      <c r="G43">
        <v>2</v>
      </c>
      <c r="H43">
        <f>'Terceros-Clientes'!C44</f>
        <v>1508</v>
      </c>
      <c r="I43">
        <v>0</v>
      </c>
      <c r="J43">
        <v>-1</v>
      </c>
      <c r="K43" t="str">
        <f t="shared" si="0"/>
        <v>(18687,18687,'2023-6-2','',2,2,1508,0,-1),</v>
      </c>
      <c r="L43">
        <v>1</v>
      </c>
      <c r="M43">
        <f>'Terceros-Clientes'!H44</f>
        <v>1000</v>
      </c>
      <c r="N43">
        <v>1</v>
      </c>
      <c r="O43">
        <f>Configuracion!$B$5</f>
        <v>2</v>
      </c>
      <c r="P43" t="str">
        <f t="shared" si="1"/>
        <v>(1585,1,1000,1,2,1000,1000,0),</v>
      </c>
      <c r="Q43">
        <v>9</v>
      </c>
      <c r="R43" t="str">
        <f t="shared" si="2"/>
        <v>(1585,9,'2023-6-2',18687,''),</v>
      </c>
      <c r="T43" t="str">
        <f t="shared" si="3"/>
        <v>UPDATE Almacenes_Movimientos SET Fecha ='2023-05-27'WHERE Id =1585</v>
      </c>
      <c r="Z43" s="11"/>
    </row>
    <row r="44" spans="1:26" x14ac:dyDescent="0.25">
      <c r="A44">
        <v>1586</v>
      </c>
      <c r="B44">
        <f>Configuracion!$B$4</f>
        <v>18687</v>
      </c>
      <c r="C44">
        <f>Configuracion!$B$4</f>
        <v>18687</v>
      </c>
      <c r="D44" s="12">
        <v>45079</v>
      </c>
      <c r="F44">
        <v>2</v>
      </c>
      <c r="G44">
        <v>2</v>
      </c>
      <c r="H44">
        <f>'Terceros-Clientes'!C45</f>
        <v>1509</v>
      </c>
      <c r="I44">
        <v>0</v>
      </c>
      <c r="J44">
        <v>-1</v>
      </c>
      <c r="K44" t="str">
        <f t="shared" si="0"/>
        <v>(18687,18687,'2023-6-2','',2,2,1509,0,-1),</v>
      </c>
      <c r="L44">
        <v>1</v>
      </c>
      <c r="M44">
        <f>'Terceros-Clientes'!H45</f>
        <v>5000</v>
      </c>
      <c r="N44">
        <v>1</v>
      </c>
      <c r="O44">
        <f>Configuracion!$B$5</f>
        <v>2</v>
      </c>
      <c r="P44" t="str">
        <f t="shared" si="1"/>
        <v>(1586,1,5000,1,2,5000,5000,0),</v>
      </c>
      <c r="Q44">
        <v>9</v>
      </c>
      <c r="R44" t="str">
        <f t="shared" si="2"/>
        <v>(1586,9,'2023-6-2',18687,''),</v>
      </c>
      <c r="T44" t="str">
        <f t="shared" si="3"/>
        <v>UPDATE Almacenes_Movimientos SET Fecha ='2023-05-27'WHERE Id =1586</v>
      </c>
      <c r="Z44" s="11"/>
    </row>
    <row r="45" spans="1:26" x14ac:dyDescent="0.25">
      <c r="A45">
        <v>1587</v>
      </c>
      <c r="B45">
        <f>Configuracion!$B$4</f>
        <v>18687</v>
      </c>
      <c r="C45">
        <f>Configuracion!$B$4</f>
        <v>18687</v>
      </c>
      <c r="D45" s="12">
        <v>45079</v>
      </c>
      <c r="F45">
        <v>2</v>
      </c>
      <c r="G45">
        <v>2</v>
      </c>
      <c r="H45">
        <f>'Terceros-Clientes'!C46</f>
        <v>1510</v>
      </c>
      <c r="I45">
        <v>0</v>
      </c>
      <c r="J45">
        <v>-1</v>
      </c>
      <c r="K45" t="str">
        <f t="shared" si="0"/>
        <v>(18687,18687,'2023-6-2','',2,2,1510,0,-1),</v>
      </c>
      <c r="L45">
        <v>1</v>
      </c>
      <c r="M45">
        <f>'Terceros-Clientes'!H46</f>
        <v>15000</v>
      </c>
      <c r="N45">
        <v>1</v>
      </c>
      <c r="O45">
        <f>Configuracion!$B$5</f>
        <v>2</v>
      </c>
      <c r="P45" t="str">
        <f t="shared" si="1"/>
        <v>(1587,1,15000,1,2,15000,15000,0),</v>
      </c>
      <c r="Q45">
        <v>9</v>
      </c>
      <c r="R45" t="str">
        <f t="shared" si="2"/>
        <v>(1587,9,'2023-6-2',18687,''),</v>
      </c>
      <c r="T45" t="str">
        <f t="shared" si="3"/>
        <v>UPDATE Almacenes_Movimientos SET Fecha ='2023-05-27'WHERE Id =1587</v>
      </c>
      <c r="Z45" s="11"/>
    </row>
    <row r="46" spans="1:26" x14ac:dyDescent="0.25">
      <c r="A46">
        <v>1588</v>
      </c>
      <c r="B46">
        <f>Configuracion!$B$4</f>
        <v>18687</v>
      </c>
      <c r="C46">
        <f>Configuracion!$B$4</f>
        <v>18687</v>
      </c>
      <c r="D46" s="12">
        <v>45079</v>
      </c>
      <c r="F46">
        <v>2</v>
      </c>
      <c r="G46">
        <v>2</v>
      </c>
      <c r="H46">
        <f>'Terceros-Clientes'!C47</f>
        <v>1511</v>
      </c>
      <c r="I46">
        <v>0</v>
      </c>
      <c r="J46">
        <v>-1</v>
      </c>
      <c r="K46" t="str">
        <f t="shared" si="0"/>
        <v>(18687,18687,'2023-6-2','',2,2,1511,0,-1),</v>
      </c>
      <c r="L46">
        <v>1</v>
      </c>
      <c r="M46">
        <f>'Terceros-Clientes'!H47</f>
        <v>15000</v>
      </c>
      <c r="N46">
        <v>1</v>
      </c>
      <c r="O46">
        <f>Configuracion!$B$5</f>
        <v>2</v>
      </c>
      <c r="P46" t="str">
        <f t="shared" si="1"/>
        <v>(1588,1,15000,1,2,15000,15000,0),</v>
      </c>
      <c r="Q46">
        <v>9</v>
      </c>
      <c r="R46" t="str">
        <f t="shared" si="2"/>
        <v>(1588,9,'2023-6-2',18687,''),</v>
      </c>
      <c r="T46" t="str">
        <f t="shared" si="3"/>
        <v>UPDATE Almacenes_Movimientos SET Fecha ='2023-05-27'WHERE Id =1588</v>
      </c>
      <c r="Z46" s="11"/>
    </row>
    <row r="47" spans="1:26" x14ac:dyDescent="0.25">
      <c r="A47">
        <v>1589</v>
      </c>
      <c r="B47">
        <f>Configuracion!$B$4</f>
        <v>18687</v>
      </c>
      <c r="C47">
        <f>Configuracion!$B$4</f>
        <v>18687</v>
      </c>
      <c r="D47" s="12">
        <v>45079</v>
      </c>
      <c r="F47">
        <v>2</v>
      </c>
      <c r="G47">
        <v>2</v>
      </c>
      <c r="H47">
        <f>'Terceros-Clientes'!C48</f>
        <v>1512</v>
      </c>
      <c r="I47">
        <v>0</v>
      </c>
      <c r="J47">
        <v>-1</v>
      </c>
      <c r="K47" t="str">
        <f t="shared" si="0"/>
        <v>(18687,18687,'2023-6-2','',2,2,1512,0,-1),</v>
      </c>
      <c r="L47">
        <v>1</v>
      </c>
      <c r="M47">
        <f>'Terceros-Clientes'!H48</f>
        <v>10000</v>
      </c>
      <c r="N47">
        <v>1</v>
      </c>
      <c r="O47">
        <f>Configuracion!$B$5</f>
        <v>2</v>
      </c>
      <c r="P47" t="str">
        <f t="shared" si="1"/>
        <v>(1589,1,10000,1,2,10000,10000,0),</v>
      </c>
      <c r="Q47">
        <v>9</v>
      </c>
      <c r="R47" t="str">
        <f t="shared" si="2"/>
        <v>(1589,9,'2023-6-2',18687,''),</v>
      </c>
      <c r="T47" t="str">
        <f t="shared" si="3"/>
        <v>UPDATE Almacenes_Movimientos SET Fecha ='2023-05-27'WHERE Id =1589</v>
      </c>
      <c r="Z47" s="11"/>
    </row>
    <row r="48" spans="1:26" x14ac:dyDescent="0.25">
      <c r="A48">
        <v>1590</v>
      </c>
      <c r="B48">
        <f>Configuracion!$B$4</f>
        <v>18687</v>
      </c>
      <c r="C48">
        <f>Configuracion!$B$4</f>
        <v>18687</v>
      </c>
      <c r="D48" s="12">
        <v>45079</v>
      </c>
      <c r="F48">
        <v>2</v>
      </c>
      <c r="G48">
        <v>2</v>
      </c>
      <c r="H48">
        <f>'Terceros-Clientes'!C49</f>
        <v>1513</v>
      </c>
      <c r="I48">
        <v>0</v>
      </c>
      <c r="J48">
        <v>-1</v>
      </c>
      <c r="K48" t="str">
        <f t="shared" si="0"/>
        <v>(18687,18687,'2023-6-2','',2,2,1513,0,-1),</v>
      </c>
      <c r="L48">
        <v>1</v>
      </c>
      <c r="M48">
        <f>'Terceros-Clientes'!H49</f>
        <v>13000</v>
      </c>
      <c r="N48">
        <v>1</v>
      </c>
      <c r="O48">
        <f>Configuracion!$B$5</f>
        <v>2</v>
      </c>
      <c r="P48" t="str">
        <f t="shared" si="1"/>
        <v>(1590,1,13000,1,2,13000,13000,0),</v>
      </c>
      <c r="Q48">
        <v>9</v>
      </c>
      <c r="R48" t="str">
        <f t="shared" si="2"/>
        <v>(1590,9,'2023-6-2',18687,''),</v>
      </c>
      <c r="T48" t="str">
        <f t="shared" si="3"/>
        <v>UPDATE Almacenes_Movimientos SET Fecha ='2023-05-27'WHERE Id =1590</v>
      </c>
      <c r="Z48" s="11"/>
    </row>
    <row r="49" spans="1:26" x14ac:dyDescent="0.25">
      <c r="A49">
        <v>1591</v>
      </c>
      <c r="B49">
        <f>Configuracion!$B$4</f>
        <v>18687</v>
      </c>
      <c r="C49">
        <f>Configuracion!$B$4</f>
        <v>18687</v>
      </c>
      <c r="D49" s="12">
        <v>45079</v>
      </c>
      <c r="F49">
        <v>2</v>
      </c>
      <c r="G49">
        <v>2</v>
      </c>
      <c r="H49">
        <f>'Terceros-Clientes'!C50</f>
        <v>1514</v>
      </c>
      <c r="I49">
        <v>0</v>
      </c>
      <c r="J49">
        <v>-1</v>
      </c>
      <c r="K49" t="str">
        <f t="shared" si="0"/>
        <v>(18687,18687,'2023-6-2','',2,2,1514,0,-1),</v>
      </c>
      <c r="L49">
        <v>1</v>
      </c>
      <c r="M49">
        <f>'Terceros-Clientes'!H50</f>
        <v>5000</v>
      </c>
      <c r="N49">
        <v>1</v>
      </c>
      <c r="O49">
        <f>Configuracion!$B$5</f>
        <v>2</v>
      </c>
      <c r="P49" t="str">
        <f t="shared" si="1"/>
        <v>(1591,1,5000,1,2,5000,5000,0),</v>
      </c>
      <c r="Q49">
        <v>9</v>
      </c>
      <c r="R49" t="str">
        <f t="shared" si="2"/>
        <v>(1591,9,'2023-6-2',18687,''),</v>
      </c>
      <c r="T49" t="str">
        <f t="shared" si="3"/>
        <v>UPDATE Almacenes_Movimientos SET Fecha ='2023-05-27'WHERE Id =1591</v>
      </c>
      <c r="Z49" s="11"/>
    </row>
    <row r="50" spans="1:26" x14ac:dyDescent="0.25">
      <c r="A50">
        <v>1592</v>
      </c>
      <c r="B50">
        <f>Configuracion!$B$4</f>
        <v>18687</v>
      </c>
      <c r="C50">
        <f>Configuracion!$B$4</f>
        <v>18687</v>
      </c>
      <c r="D50" s="12">
        <v>45079</v>
      </c>
      <c r="F50">
        <v>2</v>
      </c>
      <c r="G50">
        <v>2</v>
      </c>
      <c r="H50">
        <f>'Terceros-Clientes'!C51</f>
        <v>1515</v>
      </c>
      <c r="I50">
        <v>0</v>
      </c>
      <c r="J50">
        <v>-1</v>
      </c>
      <c r="K50" t="str">
        <f t="shared" si="0"/>
        <v>(18687,18687,'2023-6-2','',2,2,1515,0,-1),</v>
      </c>
      <c r="L50">
        <v>1</v>
      </c>
      <c r="M50">
        <f>'Terceros-Clientes'!H51</f>
        <v>1000</v>
      </c>
      <c r="N50">
        <v>1</v>
      </c>
      <c r="O50">
        <f>Configuracion!$B$5</f>
        <v>2</v>
      </c>
      <c r="P50" t="str">
        <f t="shared" si="1"/>
        <v>(1592,1,1000,1,2,1000,1000,0),</v>
      </c>
      <c r="Q50">
        <v>9</v>
      </c>
      <c r="R50" t="str">
        <f t="shared" si="2"/>
        <v>(1592,9,'2023-6-2',18687,''),</v>
      </c>
      <c r="T50" t="str">
        <f t="shared" si="3"/>
        <v>UPDATE Almacenes_Movimientos SET Fecha ='2023-05-27'WHERE Id =1592</v>
      </c>
      <c r="Z50" s="11"/>
    </row>
    <row r="51" spans="1:26" x14ac:dyDescent="0.25">
      <c r="A51">
        <v>1593</v>
      </c>
      <c r="B51">
        <f>Configuracion!$B$4</f>
        <v>18687</v>
      </c>
      <c r="C51">
        <f>Configuracion!$B$4</f>
        <v>18687</v>
      </c>
      <c r="D51" s="12">
        <v>45079</v>
      </c>
      <c r="F51">
        <v>2</v>
      </c>
      <c r="G51">
        <v>2</v>
      </c>
      <c r="H51">
        <f>'Terceros-Clientes'!C52</f>
        <v>1516</v>
      </c>
      <c r="I51">
        <v>0</v>
      </c>
      <c r="J51">
        <v>-1</v>
      </c>
      <c r="K51" t="str">
        <f t="shared" si="0"/>
        <v>(18687,18687,'2023-6-2','',2,2,1516,0,-1),</v>
      </c>
      <c r="L51">
        <v>1</v>
      </c>
      <c r="M51">
        <f>'Terceros-Clientes'!H52</f>
        <v>0</v>
      </c>
      <c r="N51">
        <v>1</v>
      </c>
      <c r="O51">
        <f>Configuracion!$B$5</f>
        <v>2</v>
      </c>
      <c r="P51" t="str">
        <f t="shared" si="1"/>
        <v>(1593,1,0,1,2,0,0,0),</v>
      </c>
      <c r="Q51">
        <v>9</v>
      </c>
      <c r="R51" t="str">
        <f t="shared" si="2"/>
        <v>(1593,9,'2023-6-2',18687,''),</v>
      </c>
      <c r="T51" t="str">
        <f t="shared" si="3"/>
        <v>UPDATE Almacenes_Movimientos SET Fecha ='2023-05-27'WHERE Id =1593</v>
      </c>
      <c r="Z51" s="11"/>
    </row>
    <row r="52" spans="1:26" x14ac:dyDescent="0.25">
      <c r="A52">
        <v>1594</v>
      </c>
      <c r="B52">
        <f>Configuracion!$B$4</f>
        <v>18687</v>
      </c>
      <c r="C52">
        <f>Configuracion!$B$4</f>
        <v>18687</v>
      </c>
      <c r="D52" s="12">
        <v>45079</v>
      </c>
      <c r="F52">
        <v>2</v>
      </c>
      <c r="G52">
        <v>2</v>
      </c>
      <c r="H52">
        <f>'Terceros-Clientes'!C53</f>
        <v>1517</v>
      </c>
      <c r="I52">
        <v>0</v>
      </c>
      <c r="J52">
        <v>-1</v>
      </c>
      <c r="K52" t="str">
        <f t="shared" si="0"/>
        <v>(18687,18687,'2023-6-2','',2,2,1517,0,-1),</v>
      </c>
      <c r="L52">
        <v>1</v>
      </c>
      <c r="M52">
        <f>'Terceros-Clientes'!H53</f>
        <v>5000</v>
      </c>
      <c r="N52">
        <v>1</v>
      </c>
      <c r="O52">
        <f>Configuracion!$B$5</f>
        <v>2</v>
      </c>
      <c r="P52" t="str">
        <f t="shared" si="1"/>
        <v>(1594,1,5000,1,2,5000,5000,0),</v>
      </c>
      <c r="Q52">
        <v>9</v>
      </c>
      <c r="R52" t="str">
        <f t="shared" si="2"/>
        <v>(1594,9,'2023-6-2',18687,''),</v>
      </c>
      <c r="T52" t="str">
        <f t="shared" si="3"/>
        <v>UPDATE Almacenes_Movimientos SET Fecha ='2023-05-27'WHERE Id =1594</v>
      </c>
      <c r="Z52" s="11"/>
    </row>
    <row r="53" spans="1:26" x14ac:dyDescent="0.25">
      <c r="A53">
        <v>1595</v>
      </c>
      <c r="B53">
        <f>Configuracion!$B$4</f>
        <v>18687</v>
      </c>
      <c r="C53">
        <f>Configuracion!$B$4</f>
        <v>18687</v>
      </c>
      <c r="D53" s="12">
        <v>45079</v>
      </c>
      <c r="F53">
        <v>2</v>
      </c>
      <c r="G53">
        <v>2</v>
      </c>
      <c r="H53">
        <f>'Terceros-Clientes'!C54</f>
        <v>1518</v>
      </c>
      <c r="I53">
        <v>0</v>
      </c>
      <c r="J53">
        <v>-1</v>
      </c>
      <c r="K53" t="str">
        <f t="shared" si="0"/>
        <v>(18687,18687,'2023-6-2','',2,2,1518,0,-1),</v>
      </c>
      <c r="L53">
        <v>1</v>
      </c>
      <c r="M53">
        <f>'Terceros-Clientes'!H54</f>
        <v>8000</v>
      </c>
      <c r="N53">
        <v>1</v>
      </c>
      <c r="O53">
        <f>Configuracion!$B$5</f>
        <v>2</v>
      </c>
      <c r="P53" t="str">
        <f t="shared" si="1"/>
        <v>(1595,1,8000,1,2,8000,8000,0),</v>
      </c>
      <c r="Q53">
        <v>9</v>
      </c>
      <c r="R53" t="str">
        <f t="shared" si="2"/>
        <v>(1595,9,'2023-6-2',18687,''),</v>
      </c>
      <c r="T53" t="str">
        <f t="shared" si="3"/>
        <v>UPDATE Almacenes_Movimientos SET Fecha ='2023-05-27'WHERE Id =1595</v>
      </c>
      <c r="Z53" s="11"/>
    </row>
    <row r="54" spans="1:26" x14ac:dyDescent="0.25">
      <c r="A54">
        <v>1596</v>
      </c>
      <c r="B54">
        <f>Configuracion!$B$4</f>
        <v>18687</v>
      </c>
      <c r="C54">
        <f>Configuracion!$B$4</f>
        <v>18687</v>
      </c>
      <c r="D54" s="12">
        <v>45079</v>
      </c>
      <c r="F54">
        <v>2</v>
      </c>
      <c r="G54">
        <v>2</v>
      </c>
      <c r="H54">
        <f>'Terceros-Clientes'!C55</f>
        <v>1519</v>
      </c>
      <c r="I54">
        <v>0</v>
      </c>
      <c r="J54">
        <v>-1</v>
      </c>
      <c r="K54" t="str">
        <f t="shared" si="0"/>
        <v>(18687,18687,'2023-6-2','',2,2,1519,0,-1),</v>
      </c>
      <c r="L54">
        <v>1</v>
      </c>
      <c r="M54">
        <f>'Terceros-Clientes'!H55</f>
        <v>0</v>
      </c>
      <c r="N54">
        <v>1</v>
      </c>
      <c r="O54">
        <f>Configuracion!$B$5</f>
        <v>2</v>
      </c>
      <c r="P54" t="str">
        <f t="shared" si="1"/>
        <v>(1596,1,0,1,2,0,0,0),</v>
      </c>
      <c r="Q54">
        <v>9</v>
      </c>
      <c r="R54" t="str">
        <f t="shared" si="2"/>
        <v>(1596,9,'2023-6-2',18687,''),</v>
      </c>
      <c r="T54" t="str">
        <f t="shared" si="3"/>
        <v>UPDATE Almacenes_Movimientos SET Fecha ='2023-05-27'WHERE Id =1596</v>
      </c>
      <c r="Z54" s="11"/>
    </row>
    <row r="55" spans="1:26" x14ac:dyDescent="0.25">
      <c r="A55">
        <v>1597</v>
      </c>
      <c r="B55">
        <f>Configuracion!$B$4</f>
        <v>18687</v>
      </c>
      <c r="C55">
        <f>Configuracion!$B$4</f>
        <v>18687</v>
      </c>
      <c r="D55" s="12">
        <v>45079</v>
      </c>
      <c r="F55">
        <v>2</v>
      </c>
      <c r="G55">
        <v>2</v>
      </c>
      <c r="H55">
        <f>'Terceros-Clientes'!C56</f>
        <v>1520</v>
      </c>
      <c r="I55">
        <v>0</v>
      </c>
      <c r="J55">
        <v>-1</v>
      </c>
      <c r="K55" t="str">
        <f t="shared" si="0"/>
        <v>(18687,18687,'2023-6-2','',2,2,1520,0,-1),</v>
      </c>
      <c r="L55">
        <v>1</v>
      </c>
      <c r="M55">
        <f>'Terceros-Clientes'!H56</f>
        <v>0</v>
      </c>
      <c r="N55">
        <v>1</v>
      </c>
      <c r="O55">
        <f>Configuracion!$B$5</f>
        <v>2</v>
      </c>
      <c r="P55" t="str">
        <f t="shared" si="1"/>
        <v>(1597,1,0,1,2,0,0,0),</v>
      </c>
      <c r="Q55">
        <v>9</v>
      </c>
      <c r="R55" t="str">
        <f t="shared" si="2"/>
        <v>(1597,9,'2023-6-2',18687,''),</v>
      </c>
      <c r="T55" t="str">
        <f t="shared" si="3"/>
        <v>UPDATE Almacenes_Movimientos SET Fecha ='2023-05-27'WHERE Id =1597</v>
      </c>
      <c r="Z55" s="11"/>
    </row>
    <row r="56" spans="1:26" x14ac:dyDescent="0.25">
      <c r="A56">
        <v>1598</v>
      </c>
      <c r="B56">
        <f>Configuracion!$B$4</f>
        <v>18687</v>
      </c>
      <c r="C56">
        <f>Configuracion!$B$4</f>
        <v>18687</v>
      </c>
      <c r="D56" s="12">
        <v>45079</v>
      </c>
      <c r="F56">
        <v>2</v>
      </c>
      <c r="G56">
        <v>2</v>
      </c>
      <c r="H56">
        <f>'Terceros-Clientes'!C57</f>
        <v>1521</v>
      </c>
      <c r="I56">
        <v>0</v>
      </c>
      <c r="J56">
        <v>-1</v>
      </c>
      <c r="K56" t="str">
        <f t="shared" si="0"/>
        <v>(18687,18687,'2023-6-2','',2,2,1521,0,-1),</v>
      </c>
      <c r="L56">
        <v>1</v>
      </c>
      <c r="M56">
        <f>'Terceros-Clientes'!H57</f>
        <v>0</v>
      </c>
      <c r="N56">
        <v>1</v>
      </c>
      <c r="O56">
        <f>Configuracion!$B$5</f>
        <v>2</v>
      </c>
      <c r="P56" t="str">
        <f t="shared" si="1"/>
        <v>(1598,1,0,1,2,0,0,0),</v>
      </c>
      <c r="Q56">
        <v>9</v>
      </c>
      <c r="R56" t="str">
        <f t="shared" si="2"/>
        <v>(1598,9,'2023-6-2',18687,''),</v>
      </c>
      <c r="T56" t="str">
        <f t="shared" si="3"/>
        <v>UPDATE Almacenes_Movimientos SET Fecha ='2023-05-27'WHERE Id =1598</v>
      </c>
      <c r="Z56" s="11"/>
    </row>
    <row r="57" spans="1:26" x14ac:dyDescent="0.25">
      <c r="A57">
        <v>1599</v>
      </c>
      <c r="B57">
        <f>Configuracion!$B$4</f>
        <v>18687</v>
      </c>
      <c r="C57">
        <f>Configuracion!$B$4</f>
        <v>18687</v>
      </c>
      <c r="D57" s="12">
        <v>45079</v>
      </c>
      <c r="F57">
        <v>2</v>
      </c>
      <c r="G57">
        <v>2</v>
      </c>
      <c r="H57">
        <f>'Terceros-Clientes'!C58</f>
        <v>1522</v>
      </c>
      <c r="I57">
        <v>0</v>
      </c>
      <c r="J57">
        <v>-1</v>
      </c>
      <c r="K57" t="str">
        <f t="shared" si="0"/>
        <v>(18687,18687,'2023-6-2','',2,2,1522,0,-1),</v>
      </c>
      <c r="L57">
        <v>1</v>
      </c>
      <c r="M57">
        <f>'Terceros-Clientes'!H58</f>
        <v>14000</v>
      </c>
      <c r="N57">
        <v>1</v>
      </c>
      <c r="O57">
        <f>Configuracion!$B$5</f>
        <v>2</v>
      </c>
      <c r="P57" t="str">
        <f t="shared" si="1"/>
        <v>(1599,1,14000,1,2,14000,14000,0),</v>
      </c>
      <c r="Q57">
        <v>9</v>
      </c>
      <c r="R57" t="str">
        <f t="shared" si="2"/>
        <v>(1599,9,'2023-6-2',18687,''),</v>
      </c>
      <c r="T57" t="str">
        <f t="shared" si="3"/>
        <v>UPDATE Almacenes_Movimientos SET Fecha ='2023-05-27'WHERE Id =1599</v>
      </c>
      <c r="Z57" s="11"/>
    </row>
    <row r="58" spans="1:26" x14ac:dyDescent="0.25">
      <c r="A58">
        <v>1600</v>
      </c>
      <c r="B58">
        <f>Configuracion!$B$4</f>
        <v>18687</v>
      </c>
      <c r="C58">
        <f>Configuracion!$B$4</f>
        <v>18687</v>
      </c>
      <c r="D58" s="12">
        <v>45079</v>
      </c>
      <c r="F58">
        <v>2</v>
      </c>
      <c r="G58">
        <v>2</v>
      </c>
      <c r="H58">
        <f>'Terceros-Clientes'!C59</f>
        <v>1523</v>
      </c>
      <c r="I58">
        <v>0</v>
      </c>
      <c r="J58">
        <v>-1</v>
      </c>
      <c r="K58" t="str">
        <f t="shared" si="0"/>
        <v>(18687,18687,'2023-6-2','',2,2,1523,0,-1),</v>
      </c>
      <c r="L58">
        <v>1</v>
      </c>
      <c r="M58">
        <f>'Terceros-Clientes'!H59</f>
        <v>8000</v>
      </c>
      <c r="N58">
        <v>1</v>
      </c>
      <c r="O58">
        <f>Configuracion!$B$5</f>
        <v>2</v>
      </c>
      <c r="P58" t="str">
        <f t="shared" si="1"/>
        <v>(1600,1,8000,1,2,8000,8000,0),</v>
      </c>
      <c r="Q58">
        <v>9</v>
      </c>
      <c r="R58" t="str">
        <f t="shared" si="2"/>
        <v>(1600,9,'2023-6-2',18687,''),</v>
      </c>
      <c r="T58" t="str">
        <f t="shared" si="3"/>
        <v>UPDATE Almacenes_Movimientos SET Fecha ='2023-05-27'WHERE Id =1600</v>
      </c>
      <c r="Z58" s="11"/>
    </row>
    <row r="59" spans="1:26" x14ac:dyDescent="0.25">
      <c r="A59">
        <v>1601</v>
      </c>
      <c r="B59">
        <f>Configuracion!$B$4</f>
        <v>18687</v>
      </c>
      <c r="C59">
        <f>Configuracion!$B$4</f>
        <v>18687</v>
      </c>
      <c r="D59" s="12">
        <v>45079</v>
      </c>
      <c r="F59">
        <v>2</v>
      </c>
      <c r="G59">
        <v>2</v>
      </c>
      <c r="H59">
        <f>'Terceros-Clientes'!C60</f>
        <v>1524</v>
      </c>
      <c r="I59">
        <v>0</v>
      </c>
      <c r="J59">
        <v>-1</v>
      </c>
      <c r="K59" t="str">
        <f t="shared" si="0"/>
        <v>(18687,18687,'2023-6-2','',2,2,1524,0,-1),</v>
      </c>
      <c r="L59">
        <v>1</v>
      </c>
      <c r="M59">
        <f>'Terceros-Clientes'!H60</f>
        <v>0</v>
      </c>
      <c r="N59">
        <v>1</v>
      </c>
      <c r="O59">
        <f>Configuracion!$B$5</f>
        <v>2</v>
      </c>
      <c r="P59" t="str">
        <f t="shared" si="1"/>
        <v>(1601,1,0,1,2,0,0,0),</v>
      </c>
      <c r="Q59">
        <v>9</v>
      </c>
      <c r="R59" t="str">
        <f t="shared" si="2"/>
        <v>(1601,9,'2023-6-2',18687,''),</v>
      </c>
      <c r="T59" t="str">
        <f t="shared" si="3"/>
        <v>UPDATE Almacenes_Movimientos SET Fecha ='2023-05-27'WHERE Id =1601</v>
      </c>
      <c r="Z59" s="11"/>
    </row>
    <row r="60" spans="1:26" x14ac:dyDescent="0.25">
      <c r="A60">
        <v>1602</v>
      </c>
      <c r="B60">
        <f>Configuracion!$B$4</f>
        <v>18687</v>
      </c>
      <c r="C60">
        <f>Configuracion!$B$4</f>
        <v>18687</v>
      </c>
      <c r="D60" s="12">
        <v>45079</v>
      </c>
      <c r="F60">
        <v>2</v>
      </c>
      <c r="G60">
        <v>2</v>
      </c>
      <c r="H60">
        <f>'Terceros-Clientes'!C61</f>
        <v>1525</v>
      </c>
      <c r="I60">
        <v>0</v>
      </c>
      <c r="J60">
        <v>-1</v>
      </c>
      <c r="K60" t="str">
        <f t="shared" si="0"/>
        <v>(18687,18687,'2023-6-2','',2,2,1525,0,-1),</v>
      </c>
      <c r="L60">
        <v>1</v>
      </c>
      <c r="M60">
        <f>'Terceros-Clientes'!H61</f>
        <v>7000</v>
      </c>
      <c r="N60">
        <v>1</v>
      </c>
      <c r="O60">
        <f>Configuracion!$B$5</f>
        <v>2</v>
      </c>
      <c r="P60" t="str">
        <f t="shared" si="1"/>
        <v>(1602,1,7000,1,2,7000,7000,0),</v>
      </c>
      <c r="Q60">
        <v>9</v>
      </c>
      <c r="R60" t="str">
        <f t="shared" si="2"/>
        <v>(1602,9,'2023-6-2',18687,''),</v>
      </c>
      <c r="T60" t="str">
        <f t="shared" si="3"/>
        <v>UPDATE Almacenes_Movimientos SET Fecha ='2023-05-27'WHERE Id =1602</v>
      </c>
      <c r="Z60" s="11"/>
    </row>
    <row r="61" spans="1:26" x14ac:dyDescent="0.25">
      <c r="A61">
        <v>1603</v>
      </c>
      <c r="B61">
        <f>Configuracion!$B$4</f>
        <v>18687</v>
      </c>
      <c r="C61">
        <f>Configuracion!$B$4</f>
        <v>18687</v>
      </c>
      <c r="D61" s="12">
        <v>45079</v>
      </c>
      <c r="F61">
        <v>2</v>
      </c>
      <c r="G61">
        <v>2</v>
      </c>
      <c r="H61">
        <f>'Terceros-Clientes'!C62</f>
        <v>1526</v>
      </c>
      <c r="I61">
        <v>0</v>
      </c>
      <c r="J61">
        <v>-1</v>
      </c>
      <c r="K61" t="str">
        <f t="shared" si="0"/>
        <v>(18687,18687,'2023-6-2','',2,2,1526,0,-1),</v>
      </c>
      <c r="L61">
        <v>1</v>
      </c>
      <c r="M61">
        <f>'Terceros-Clientes'!H62</f>
        <v>6000</v>
      </c>
      <c r="N61">
        <v>1</v>
      </c>
      <c r="O61">
        <f>Configuracion!$B$5</f>
        <v>2</v>
      </c>
      <c r="P61" t="str">
        <f t="shared" si="1"/>
        <v>(1603,1,6000,1,2,6000,6000,0),</v>
      </c>
      <c r="Q61">
        <v>9</v>
      </c>
      <c r="R61" t="str">
        <f t="shared" si="2"/>
        <v>(1603,9,'2023-6-2',18687,''),</v>
      </c>
      <c r="T61" t="str">
        <f t="shared" si="3"/>
        <v>UPDATE Almacenes_Movimientos SET Fecha ='2023-05-27'WHERE Id =1603</v>
      </c>
      <c r="Z61" s="11"/>
    </row>
    <row r="62" spans="1:26" x14ac:dyDescent="0.25">
      <c r="A62">
        <v>1604</v>
      </c>
      <c r="B62">
        <f>Configuracion!$B$4</f>
        <v>18687</v>
      </c>
      <c r="C62">
        <f>Configuracion!$B$4</f>
        <v>18687</v>
      </c>
      <c r="D62" s="12">
        <v>45079</v>
      </c>
      <c r="F62">
        <v>2</v>
      </c>
      <c r="G62">
        <v>2</v>
      </c>
      <c r="H62">
        <f>'Terceros-Clientes'!C63</f>
        <v>1527</v>
      </c>
      <c r="I62">
        <v>0</v>
      </c>
      <c r="J62">
        <v>-1</v>
      </c>
      <c r="K62" t="str">
        <f t="shared" si="0"/>
        <v>(18687,18687,'2023-6-2','',2,2,1527,0,-1),</v>
      </c>
      <c r="L62">
        <v>1</v>
      </c>
      <c r="M62">
        <f>'Terceros-Clientes'!H63</f>
        <v>15000</v>
      </c>
      <c r="N62">
        <v>1</v>
      </c>
      <c r="O62">
        <f>Configuracion!$B$5</f>
        <v>2</v>
      </c>
      <c r="P62" t="str">
        <f t="shared" si="1"/>
        <v>(1604,1,15000,1,2,15000,15000,0),</v>
      </c>
      <c r="Q62">
        <v>9</v>
      </c>
      <c r="R62" t="str">
        <f t="shared" si="2"/>
        <v>(1604,9,'2023-6-2',18687,''),</v>
      </c>
      <c r="T62" t="str">
        <f t="shared" si="3"/>
        <v>UPDATE Almacenes_Movimientos SET Fecha ='2023-05-27'WHERE Id =1604</v>
      </c>
      <c r="Z62" s="11"/>
    </row>
    <row r="63" spans="1:26" x14ac:dyDescent="0.25">
      <c r="A63">
        <v>1605</v>
      </c>
      <c r="B63">
        <f>Configuracion!$B$4</f>
        <v>18687</v>
      </c>
      <c r="C63">
        <f>Configuracion!$B$4</f>
        <v>18687</v>
      </c>
      <c r="D63" s="12">
        <v>45079</v>
      </c>
      <c r="F63">
        <v>2</v>
      </c>
      <c r="G63">
        <v>2</v>
      </c>
      <c r="H63">
        <f>'Terceros-Clientes'!C64</f>
        <v>1528</v>
      </c>
      <c r="I63">
        <v>0</v>
      </c>
      <c r="J63">
        <v>-1</v>
      </c>
      <c r="K63" t="str">
        <f t="shared" si="0"/>
        <v>(18687,18687,'2023-6-2','',2,2,1528,0,-1),</v>
      </c>
      <c r="L63">
        <v>1</v>
      </c>
      <c r="M63">
        <f>'Terceros-Clientes'!H64</f>
        <v>0</v>
      </c>
      <c r="N63">
        <v>1</v>
      </c>
      <c r="O63">
        <f>Configuracion!$B$5</f>
        <v>2</v>
      </c>
      <c r="P63" t="str">
        <f t="shared" si="1"/>
        <v>(1605,1,0,1,2,0,0,0),</v>
      </c>
      <c r="Q63">
        <v>9</v>
      </c>
      <c r="R63" t="str">
        <f t="shared" si="2"/>
        <v>(1605,9,'2023-6-2',18687,''),</v>
      </c>
      <c r="T63" t="str">
        <f t="shared" si="3"/>
        <v>UPDATE Almacenes_Movimientos SET Fecha ='2023-05-27'WHERE Id =1605</v>
      </c>
      <c r="Z63" s="11"/>
    </row>
    <row r="64" spans="1:26" x14ac:dyDescent="0.25">
      <c r="A64">
        <v>1606</v>
      </c>
      <c r="B64">
        <f>Configuracion!$B$4</f>
        <v>18687</v>
      </c>
      <c r="C64">
        <f>Configuracion!$B$4</f>
        <v>18687</v>
      </c>
      <c r="D64" s="12">
        <v>45079</v>
      </c>
      <c r="F64">
        <v>2</v>
      </c>
      <c r="G64">
        <v>2</v>
      </c>
      <c r="H64">
        <f>'Terceros-Clientes'!C65</f>
        <v>1529</v>
      </c>
      <c r="I64">
        <v>0</v>
      </c>
      <c r="J64">
        <v>-1</v>
      </c>
      <c r="K64" t="str">
        <f t="shared" si="0"/>
        <v>(18687,18687,'2023-6-2','',2,2,1529,0,-1),</v>
      </c>
      <c r="L64">
        <v>1</v>
      </c>
      <c r="M64">
        <f>'Terceros-Clientes'!H65</f>
        <v>0</v>
      </c>
      <c r="N64">
        <v>1</v>
      </c>
      <c r="O64">
        <f>Configuracion!$B$5</f>
        <v>2</v>
      </c>
      <c r="P64" t="str">
        <f t="shared" si="1"/>
        <v>(1606,1,0,1,2,0,0,0),</v>
      </c>
      <c r="Q64">
        <v>9</v>
      </c>
      <c r="R64" t="str">
        <f t="shared" si="2"/>
        <v>(1606,9,'2023-6-2',18687,''),</v>
      </c>
      <c r="T64" t="str">
        <f t="shared" si="3"/>
        <v>UPDATE Almacenes_Movimientos SET Fecha ='2023-05-27'WHERE Id =1606</v>
      </c>
      <c r="Z64" s="11"/>
    </row>
    <row r="65" spans="1:26" x14ac:dyDescent="0.25">
      <c r="A65">
        <v>1607</v>
      </c>
      <c r="B65">
        <f>Configuracion!$B$4</f>
        <v>18687</v>
      </c>
      <c r="C65">
        <f>Configuracion!$B$4</f>
        <v>18687</v>
      </c>
      <c r="D65" s="12">
        <v>45079</v>
      </c>
      <c r="F65">
        <v>2</v>
      </c>
      <c r="G65">
        <v>2</v>
      </c>
      <c r="H65">
        <f>'Terceros-Clientes'!C66</f>
        <v>1530</v>
      </c>
      <c r="I65">
        <v>0</v>
      </c>
      <c r="J65">
        <v>-1</v>
      </c>
      <c r="K65" t="str">
        <f t="shared" si="0"/>
        <v>(18687,18687,'2023-6-2','',2,2,1530,0,-1),</v>
      </c>
      <c r="L65">
        <v>1</v>
      </c>
      <c r="M65">
        <f>'Terceros-Clientes'!H66</f>
        <v>0</v>
      </c>
      <c r="N65">
        <v>1</v>
      </c>
      <c r="O65">
        <f>Configuracion!$B$5</f>
        <v>2</v>
      </c>
      <c r="P65" t="str">
        <f t="shared" si="1"/>
        <v>(1607,1,0,1,2,0,0,0),</v>
      </c>
      <c r="Q65">
        <v>9</v>
      </c>
      <c r="R65" t="str">
        <f t="shared" si="2"/>
        <v>(1607,9,'2023-6-2',18687,''),</v>
      </c>
      <c r="T65" t="str">
        <f t="shared" si="3"/>
        <v>UPDATE Almacenes_Movimientos SET Fecha ='2023-05-27'WHERE Id =1607</v>
      </c>
      <c r="Z65" s="11"/>
    </row>
    <row r="66" spans="1:26" x14ac:dyDescent="0.25">
      <c r="A66">
        <v>1608</v>
      </c>
      <c r="B66">
        <f>Configuracion!$B$4</f>
        <v>18687</v>
      </c>
      <c r="C66">
        <f>Configuracion!$B$4</f>
        <v>18687</v>
      </c>
      <c r="D66" s="12">
        <v>45079</v>
      </c>
      <c r="F66">
        <v>2</v>
      </c>
      <c r="G66">
        <v>2</v>
      </c>
      <c r="H66">
        <f>'Terceros-Clientes'!C67</f>
        <v>1531</v>
      </c>
      <c r="I66">
        <v>0</v>
      </c>
      <c r="J66">
        <v>-1</v>
      </c>
      <c r="K66" t="str">
        <f t="shared" si="0"/>
        <v>(18687,18687,'2023-6-2','',2,2,1531,0,-1),</v>
      </c>
      <c r="L66">
        <v>1</v>
      </c>
      <c r="M66">
        <f>'Terceros-Clientes'!H67</f>
        <v>13000</v>
      </c>
      <c r="N66">
        <v>1</v>
      </c>
      <c r="O66">
        <f>Configuracion!$B$5</f>
        <v>2</v>
      </c>
      <c r="P66" t="str">
        <f t="shared" si="1"/>
        <v>(1608,1,13000,1,2,13000,13000,0),</v>
      </c>
      <c r="Q66">
        <v>9</v>
      </c>
      <c r="R66" t="str">
        <f t="shared" si="2"/>
        <v>(1608,9,'2023-6-2',18687,''),</v>
      </c>
      <c r="T66" t="str">
        <f t="shared" si="3"/>
        <v>UPDATE Almacenes_Movimientos SET Fecha ='2023-05-27'WHERE Id =1608</v>
      </c>
      <c r="Z66" s="11"/>
    </row>
    <row r="67" spans="1:26" x14ac:dyDescent="0.25">
      <c r="A67">
        <v>1609</v>
      </c>
      <c r="B67">
        <f>Configuracion!$B$4</f>
        <v>18687</v>
      </c>
      <c r="C67">
        <f>Configuracion!$B$4</f>
        <v>18687</v>
      </c>
      <c r="D67" s="12">
        <v>45079</v>
      </c>
      <c r="F67">
        <v>2</v>
      </c>
      <c r="G67">
        <v>2</v>
      </c>
      <c r="H67">
        <f>'Terceros-Clientes'!C68</f>
        <v>1532</v>
      </c>
      <c r="I67">
        <v>0</v>
      </c>
      <c r="J67">
        <v>-1</v>
      </c>
      <c r="K67" t="str">
        <f t="shared" ref="K67:K130" si="4">"("&amp;B67&amp;","&amp;C67&amp;",'"&amp; YEAR( D67) &amp; "-" &amp; MONTH(D67) &amp;"-"&amp; DAY(D67) &amp; "','" &amp; E67 &amp; "'," &amp; F67&amp; "," &amp;G67 &amp; "," &amp;H67 &amp; "," &amp;I67 &amp; "," &amp; J67 &amp;"),"</f>
        <v>(18687,18687,'2023-6-2','',2,2,1532,0,-1),</v>
      </c>
      <c r="L67">
        <v>1</v>
      </c>
      <c r="M67">
        <f>'Terceros-Clientes'!H68</f>
        <v>10000</v>
      </c>
      <c r="N67">
        <v>1</v>
      </c>
      <c r="O67">
        <f>Configuracion!$B$5</f>
        <v>2</v>
      </c>
      <c r="P67" t="str">
        <f t="shared" ref="P67:P130" si="5">"("&amp;A67&amp;","&amp;L67&amp; "," &amp; M67&amp; "," &amp;N67 &amp; "," &amp;O67 &amp; "," &amp;M67 &amp; "," &amp; M67 &amp;",0),"</f>
        <v>(1609,1,10000,1,2,10000,10000,0),</v>
      </c>
      <c r="Q67">
        <v>9</v>
      </c>
      <c r="R67" t="str">
        <f t="shared" ref="R67:R130" si="6">"("&amp;A67&amp;","&amp;Q67&amp;",'"&amp; YEAR( D67) &amp; "-" &amp; MONTH(D67) &amp;"-"&amp; DAY(D67) &amp; "'," &amp; C67 &amp; ",'" &amp; E67 &amp; "'),"</f>
        <v>(1609,9,'2023-6-2',18687,''),</v>
      </c>
      <c r="T67" t="str">
        <f t="shared" ref="T67:T130" si="7">"UPDATE Almacenes_Movimientos SET Fecha ='2023-05-27'" &amp; "WHERE Id =" &amp;A67</f>
        <v>UPDATE Almacenes_Movimientos SET Fecha ='2023-05-27'WHERE Id =1609</v>
      </c>
      <c r="Z67" s="11"/>
    </row>
    <row r="68" spans="1:26" x14ac:dyDescent="0.25">
      <c r="A68">
        <v>1610</v>
      </c>
      <c r="B68">
        <f>Configuracion!$B$4</f>
        <v>18687</v>
      </c>
      <c r="C68">
        <f>Configuracion!$B$4</f>
        <v>18687</v>
      </c>
      <c r="D68" s="12">
        <v>45079</v>
      </c>
      <c r="F68">
        <v>2</v>
      </c>
      <c r="G68">
        <v>2</v>
      </c>
      <c r="H68">
        <f>'Terceros-Clientes'!C69</f>
        <v>1533</v>
      </c>
      <c r="I68">
        <v>0</v>
      </c>
      <c r="J68">
        <v>-1</v>
      </c>
      <c r="K68" t="str">
        <f t="shared" si="4"/>
        <v>(18687,18687,'2023-6-2','',2,2,1533,0,-1),</v>
      </c>
      <c r="L68">
        <v>1</v>
      </c>
      <c r="M68">
        <f>'Terceros-Clientes'!H69</f>
        <v>1000</v>
      </c>
      <c r="N68">
        <v>1</v>
      </c>
      <c r="O68">
        <f>Configuracion!$B$5</f>
        <v>2</v>
      </c>
      <c r="P68" t="str">
        <f t="shared" si="5"/>
        <v>(1610,1,1000,1,2,1000,1000,0),</v>
      </c>
      <c r="Q68">
        <v>9</v>
      </c>
      <c r="R68" t="str">
        <f t="shared" si="6"/>
        <v>(1610,9,'2023-6-2',18687,''),</v>
      </c>
      <c r="T68" t="str">
        <f t="shared" si="7"/>
        <v>UPDATE Almacenes_Movimientos SET Fecha ='2023-05-27'WHERE Id =1610</v>
      </c>
      <c r="Z68" s="11"/>
    </row>
    <row r="69" spans="1:26" x14ac:dyDescent="0.25">
      <c r="A69">
        <v>1611</v>
      </c>
      <c r="B69">
        <f>Configuracion!$B$4</f>
        <v>18687</v>
      </c>
      <c r="C69">
        <f>Configuracion!$B$4</f>
        <v>18687</v>
      </c>
      <c r="D69" s="12">
        <v>45079</v>
      </c>
      <c r="F69">
        <v>2</v>
      </c>
      <c r="G69">
        <v>2</v>
      </c>
      <c r="H69">
        <f>'Terceros-Clientes'!C70</f>
        <v>1534</v>
      </c>
      <c r="I69">
        <v>0</v>
      </c>
      <c r="J69">
        <v>-1</v>
      </c>
      <c r="K69" t="str">
        <f t="shared" si="4"/>
        <v>(18687,18687,'2023-6-2','',2,2,1534,0,-1),</v>
      </c>
      <c r="L69">
        <v>1</v>
      </c>
      <c r="M69">
        <f>'Terceros-Clientes'!H70</f>
        <v>0</v>
      </c>
      <c r="N69">
        <v>1</v>
      </c>
      <c r="O69">
        <f>Configuracion!$B$5</f>
        <v>2</v>
      </c>
      <c r="P69" t="str">
        <f t="shared" si="5"/>
        <v>(1611,1,0,1,2,0,0,0),</v>
      </c>
      <c r="Q69">
        <v>9</v>
      </c>
      <c r="R69" t="str">
        <f t="shared" si="6"/>
        <v>(1611,9,'2023-6-2',18687,''),</v>
      </c>
      <c r="T69" t="str">
        <f t="shared" si="7"/>
        <v>UPDATE Almacenes_Movimientos SET Fecha ='2023-05-27'WHERE Id =1611</v>
      </c>
      <c r="Z69" s="11"/>
    </row>
    <row r="70" spans="1:26" x14ac:dyDescent="0.25">
      <c r="A70">
        <v>1612</v>
      </c>
      <c r="B70">
        <f>Configuracion!$B$4</f>
        <v>18687</v>
      </c>
      <c r="C70">
        <f>Configuracion!$B$4</f>
        <v>18687</v>
      </c>
      <c r="D70" s="12">
        <v>45079</v>
      </c>
      <c r="F70">
        <v>2</v>
      </c>
      <c r="G70">
        <v>2</v>
      </c>
      <c r="H70">
        <f>'Terceros-Clientes'!C71</f>
        <v>1535</v>
      </c>
      <c r="I70">
        <v>0</v>
      </c>
      <c r="J70">
        <v>-1</v>
      </c>
      <c r="K70" t="str">
        <f t="shared" si="4"/>
        <v>(18687,18687,'2023-6-2','',2,2,1535,0,-1),</v>
      </c>
      <c r="L70">
        <v>1</v>
      </c>
      <c r="M70">
        <f>'Terceros-Clientes'!H71</f>
        <v>4000</v>
      </c>
      <c r="N70">
        <v>1</v>
      </c>
      <c r="O70">
        <f>Configuracion!$B$5</f>
        <v>2</v>
      </c>
      <c r="P70" t="str">
        <f t="shared" si="5"/>
        <v>(1612,1,4000,1,2,4000,4000,0),</v>
      </c>
      <c r="Q70">
        <v>9</v>
      </c>
      <c r="R70" t="str">
        <f t="shared" si="6"/>
        <v>(1612,9,'2023-6-2',18687,''),</v>
      </c>
      <c r="T70" t="str">
        <f t="shared" si="7"/>
        <v>UPDATE Almacenes_Movimientos SET Fecha ='2023-05-27'WHERE Id =1612</v>
      </c>
      <c r="Z70" s="11"/>
    </row>
    <row r="71" spans="1:26" x14ac:dyDescent="0.25">
      <c r="A71">
        <v>1613</v>
      </c>
      <c r="B71">
        <f>Configuracion!$B$4</f>
        <v>18687</v>
      </c>
      <c r="C71">
        <f>Configuracion!$B$4</f>
        <v>18687</v>
      </c>
      <c r="D71" s="12">
        <v>45079</v>
      </c>
      <c r="F71">
        <v>2</v>
      </c>
      <c r="G71">
        <v>2</v>
      </c>
      <c r="H71">
        <f>'Terceros-Clientes'!C72</f>
        <v>1536</v>
      </c>
      <c r="I71">
        <v>0</v>
      </c>
      <c r="J71">
        <v>-1</v>
      </c>
      <c r="K71" t="str">
        <f t="shared" si="4"/>
        <v>(18687,18687,'2023-6-2','',2,2,1536,0,-1),</v>
      </c>
      <c r="L71">
        <v>1</v>
      </c>
      <c r="M71">
        <f>'Terceros-Clientes'!H72</f>
        <v>10000</v>
      </c>
      <c r="N71">
        <v>1</v>
      </c>
      <c r="O71">
        <f>Configuracion!$B$5</f>
        <v>2</v>
      </c>
      <c r="P71" t="str">
        <f t="shared" si="5"/>
        <v>(1613,1,10000,1,2,10000,10000,0),</v>
      </c>
      <c r="Q71">
        <v>9</v>
      </c>
      <c r="R71" t="str">
        <f t="shared" si="6"/>
        <v>(1613,9,'2023-6-2',18687,''),</v>
      </c>
      <c r="T71" t="str">
        <f t="shared" si="7"/>
        <v>UPDATE Almacenes_Movimientos SET Fecha ='2023-05-27'WHERE Id =1613</v>
      </c>
      <c r="Z71" s="11"/>
    </row>
    <row r="72" spans="1:26" x14ac:dyDescent="0.25">
      <c r="A72">
        <v>1614</v>
      </c>
      <c r="B72">
        <f>Configuracion!$B$4</f>
        <v>18687</v>
      </c>
      <c r="C72">
        <f>Configuracion!$B$4</f>
        <v>18687</v>
      </c>
      <c r="D72" s="12">
        <v>45079</v>
      </c>
      <c r="F72">
        <v>2</v>
      </c>
      <c r="G72">
        <v>2</v>
      </c>
      <c r="H72">
        <f>'Terceros-Clientes'!C73</f>
        <v>1537</v>
      </c>
      <c r="I72">
        <v>0</v>
      </c>
      <c r="J72">
        <v>-1</v>
      </c>
      <c r="K72" t="str">
        <f t="shared" si="4"/>
        <v>(18687,18687,'2023-6-2','',2,2,1537,0,-1),</v>
      </c>
      <c r="L72">
        <v>1</v>
      </c>
      <c r="M72">
        <f>'Terceros-Clientes'!H73</f>
        <v>0</v>
      </c>
      <c r="N72">
        <v>1</v>
      </c>
      <c r="O72">
        <f>Configuracion!$B$5</f>
        <v>2</v>
      </c>
      <c r="P72" t="str">
        <f t="shared" si="5"/>
        <v>(1614,1,0,1,2,0,0,0),</v>
      </c>
      <c r="Q72">
        <v>9</v>
      </c>
      <c r="R72" t="str">
        <f t="shared" si="6"/>
        <v>(1614,9,'2023-6-2',18687,''),</v>
      </c>
      <c r="T72" t="str">
        <f t="shared" si="7"/>
        <v>UPDATE Almacenes_Movimientos SET Fecha ='2023-05-27'WHERE Id =1614</v>
      </c>
      <c r="Z72" s="11"/>
    </row>
    <row r="73" spans="1:26" x14ac:dyDescent="0.25">
      <c r="A73">
        <v>1615</v>
      </c>
      <c r="B73">
        <f>Configuracion!$B$4</f>
        <v>18687</v>
      </c>
      <c r="C73">
        <f>Configuracion!$B$4</f>
        <v>18687</v>
      </c>
      <c r="D73" s="12">
        <v>45079</v>
      </c>
      <c r="F73">
        <v>2</v>
      </c>
      <c r="G73">
        <v>2</v>
      </c>
      <c r="H73">
        <f>'Terceros-Clientes'!C74</f>
        <v>1538</v>
      </c>
      <c r="I73">
        <v>0</v>
      </c>
      <c r="J73">
        <v>-1</v>
      </c>
      <c r="K73" t="str">
        <f t="shared" si="4"/>
        <v>(18687,18687,'2023-6-2','',2,2,1538,0,-1),</v>
      </c>
      <c r="L73">
        <v>1</v>
      </c>
      <c r="M73">
        <f>'Terceros-Clientes'!H74</f>
        <v>3000</v>
      </c>
      <c r="N73">
        <v>1</v>
      </c>
      <c r="O73">
        <f>Configuracion!$B$5</f>
        <v>2</v>
      </c>
      <c r="P73" t="str">
        <f t="shared" si="5"/>
        <v>(1615,1,3000,1,2,3000,3000,0),</v>
      </c>
      <c r="Q73">
        <v>9</v>
      </c>
      <c r="R73" t="str">
        <f t="shared" si="6"/>
        <v>(1615,9,'2023-6-2',18687,''),</v>
      </c>
      <c r="T73" t="str">
        <f t="shared" si="7"/>
        <v>UPDATE Almacenes_Movimientos SET Fecha ='2023-05-27'WHERE Id =1615</v>
      </c>
      <c r="Z73" s="11"/>
    </row>
    <row r="74" spans="1:26" x14ac:dyDescent="0.25">
      <c r="A74">
        <v>1616</v>
      </c>
      <c r="B74">
        <f>Configuracion!$B$4</f>
        <v>18687</v>
      </c>
      <c r="C74">
        <f>Configuracion!$B$4</f>
        <v>18687</v>
      </c>
      <c r="D74" s="12">
        <v>45079</v>
      </c>
      <c r="F74">
        <v>2</v>
      </c>
      <c r="G74">
        <v>2</v>
      </c>
      <c r="H74">
        <f>'Terceros-Clientes'!C75</f>
        <v>1539</v>
      </c>
      <c r="I74">
        <v>0</v>
      </c>
      <c r="J74">
        <v>-1</v>
      </c>
      <c r="K74" t="str">
        <f t="shared" si="4"/>
        <v>(18687,18687,'2023-6-2','',2,2,1539,0,-1),</v>
      </c>
      <c r="L74">
        <v>1</v>
      </c>
      <c r="M74">
        <f>'Terceros-Clientes'!H75</f>
        <v>1000</v>
      </c>
      <c r="N74">
        <v>1</v>
      </c>
      <c r="O74">
        <f>Configuracion!$B$5</f>
        <v>2</v>
      </c>
      <c r="P74" t="str">
        <f t="shared" si="5"/>
        <v>(1616,1,1000,1,2,1000,1000,0),</v>
      </c>
      <c r="Q74">
        <v>9</v>
      </c>
      <c r="R74" t="str">
        <f t="shared" si="6"/>
        <v>(1616,9,'2023-6-2',18687,''),</v>
      </c>
      <c r="T74" t="str">
        <f t="shared" si="7"/>
        <v>UPDATE Almacenes_Movimientos SET Fecha ='2023-05-27'WHERE Id =1616</v>
      </c>
      <c r="Z74" s="11"/>
    </row>
    <row r="75" spans="1:26" x14ac:dyDescent="0.25">
      <c r="A75">
        <v>1617</v>
      </c>
      <c r="B75">
        <f>Configuracion!$B$4</f>
        <v>18687</v>
      </c>
      <c r="C75">
        <f>Configuracion!$B$4</f>
        <v>18687</v>
      </c>
      <c r="D75" s="12">
        <v>45079</v>
      </c>
      <c r="F75">
        <v>2</v>
      </c>
      <c r="G75">
        <v>2</v>
      </c>
      <c r="H75">
        <f>'Terceros-Clientes'!C76</f>
        <v>1540</v>
      </c>
      <c r="I75">
        <v>0</v>
      </c>
      <c r="J75">
        <v>-1</v>
      </c>
      <c r="K75" t="str">
        <f t="shared" si="4"/>
        <v>(18687,18687,'2023-6-2','',2,2,1540,0,-1),</v>
      </c>
      <c r="L75">
        <v>1</v>
      </c>
      <c r="M75">
        <f>'Terceros-Clientes'!H76</f>
        <v>1000</v>
      </c>
      <c r="N75">
        <v>1</v>
      </c>
      <c r="O75">
        <f>Configuracion!$B$5</f>
        <v>2</v>
      </c>
      <c r="P75" t="str">
        <f t="shared" si="5"/>
        <v>(1617,1,1000,1,2,1000,1000,0),</v>
      </c>
      <c r="Q75">
        <v>9</v>
      </c>
      <c r="R75" t="str">
        <f t="shared" si="6"/>
        <v>(1617,9,'2023-6-2',18687,''),</v>
      </c>
      <c r="T75" t="str">
        <f t="shared" si="7"/>
        <v>UPDATE Almacenes_Movimientos SET Fecha ='2023-05-27'WHERE Id =1617</v>
      </c>
      <c r="Z75" s="11"/>
    </row>
    <row r="76" spans="1:26" x14ac:dyDescent="0.25">
      <c r="A76">
        <v>1618</v>
      </c>
      <c r="B76">
        <f>Configuracion!$B$4</f>
        <v>18687</v>
      </c>
      <c r="C76">
        <f>Configuracion!$B$4</f>
        <v>18687</v>
      </c>
      <c r="D76" s="12">
        <v>45079</v>
      </c>
      <c r="F76">
        <v>2</v>
      </c>
      <c r="G76">
        <v>2</v>
      </c>
      <c r="H76">
        <f>'Terceros-Clientes'!C77</f>
        <v>1541</v>
      </c>
      <c r="I76">
        <v>0</v>
      </c>
      <c r="J76">
        <v>-1</v>
      </c>
      <c r="K76" t="str">
        <f t="shared" si="4"/>
        <v>(18687,18687,'2023-6-2','',2,2,1541,0,-1),</v>
      </c>
      <c r="L76">
        <v>1</v>
      </c>
      <c r="M76">
        <f>'Terceros-Clientes'!H77</f>
        <v>24000</v>
      </c>
      <c r="N76">
        <v>1</v>
      </c>
      <c r="O76">
        <f>Configuracion!$B$5</f>
        <v>2</v>
      </c>
      <c r="P76" t="str">
        <f t="shared" si="5"/>
        <v>(1618,1,24000,1,2,24000,24000,0),</v>
      </c>
      <c r="Q76">
        <v>9</v>
      </c>
      <c r="R76" t="str">
        <f t="shared" si="6"/>
        <v>(1618,9,'2023-6-2',18687,''),</v>
      </c>
      <c r="T76" t="str">
        <f t="shared" si="7"/>
        <v>UPDATE Almacenes_Movimientos SET Fecha ='2023-05-27'WHERE Id =1618</v>
      </c>
      <c r="Z76" s="11"/>
    </row>
    <row r="77" spans="1:26" x14ac:dyDescent="0.25">
      <c r="A77">
        <v>1619</v>
      </c>
      <c r="B77">
        <f>Configuracion!$B$4</f>
        <v>18687</v>
      </c>
      <c r="C77">
        <f>Configuracion!$B$4</f>
        <v>18687</v>
      </c>
      <c r="D77" s="12">
        <v>45079</v>
      </c>
      <c r="F77">
        <v>2</v>
      </c>
      <c r="G77">
        <v>2</v>
      </c>
      <c r="H77">
        <f>'Terceros-Clientes'!C78</f>
        <v>1542</v>
      </c>
      <c r="I77">
        <v>0</v>
      </c>
      <c r="J77">
        <v>-1</v>
      </c>
      <c r="K77" t="str">
        <f t="shared" si="4"/>
        <v>(18687,18687,'2023-6-2','',2,2,1542,0,-1),</v>
      </c>
      <c r="L77">
        <v>1</v>
      </c>
      <c r="M77">
        <f>'Terceros-Clientes'!H78</f>
        <v>2000</v>
      </c>
      <c r="N77">
        <v>1</v>
      </c>
      <c r="O77">
        <f>Configuracion!$B$5</f>
        <v>2</v>
      </c>
      <c r="P77" t="str">
        <f t="shared" si="5"/>
        <v>(1619,1,2000,1,2,2000,2000,0),</v>
      </c>
      <c r="Q77">
        <v>9</v>
      </c>
      <c r="R77" t="str">
        <f t="shared" si="6"/>
        <v>(1619,9,'2023-6-2',18687,''),</v>
      </c>
      <c r="T77" t="str">
        <f t="shared" si="7"/>
        <v>UPDATE Almacenes_Movimientos SET Fecha ='2023-05-27'WHERE Id =1619</v>
      </c>
      <c r="Z77" s="11"/>
    </row>
    <row r="78" spans="1:26" x14ac:dyDescent="0.25">
      <c r="A78">
        <v>1620</v>
      </c>
      <c r="B78">
        <f>Configuracion!$B$4</f>
        <v>18687</v>
      </c>
      <c r="C78">
        <f>Configuracion!$B$4</f>
        <v>18687</v>
      </c>
      <c r="D78" s="12">
        <v>45079</v>
      </c>
      <c r="F78">
        <v>2</v>
      </c>
      <c r="G78">
        <v>2</v>
      </c>
      <c r="H78">
        <f>'Terceros-Clientes'!C79</f>
        <v>1543</v>
      </c>
      <c r="I78">
        <v>0</v>
      </c>
      <c r="J78">
        <v>-1</v>
      </c>
      <c r="K78" t="str">
        <f t="shared" si="4"/>
        <v>(18687,18687,'2023-6-2','',2,2,1543,0,-1),</v>
      </c>
      <c r="L78">
        <v>1</v>
      </c>
      <c r="M78">
        <f>'Terceros-Clientes'!H79</f>
        <v>32000</v>
      </c>
      <c r="N78">
        <v>1</v>
      </c>
      <c r="O78">
        <f>Configuracion!$B$5</f>
        <v>2</v>
      </c>
      <c r="P78" t="str">
        <f t="shared" si="5"/>
        <v>(1620,1,32000,1,2,32000,32000,0),</v>
      </c>
      <c r="Q78">
        <v>9</v>
      </c>
      <c r="R78" t="str">
        <f t="shared" si="6"/>
        <v>(1620,9,'2023-6-2',18687,''),</v>
      </c>
      <c r="T78" t="str">
        <f t="shared" si="7"/>
        <v>UPDATE Almacenes_Movimientos SET Fecha ='2023-05-27'WHERE Id =1620</v>
      </c>
      <c r="Z78" s="11"/>
    </row>
    <row r="79" spans="1:26" x14ac:dyDescent="0.25">
      <c r="A79">
        <v>1621</v>
      </c>
      <c r="B79">
        <f>Configuracion!$B$4</f>
        <v>18687</v>
      </c>
      <c r="C79">
        <f>Configuracion!$B$4</f>
        <v>18687</v>
      </c>
      <c r="D79" s="12">
        <v>45079</v>
      </c>
      <c r="F79">
        <v>2</v>
      </c>
      <c r="G79">
        <v>2</v>
      </c>
      <c r="H79">
        <f>'Terceros-Clientes'!C80</f>
        <v>1544</v>
      </c>
      <c r="I79">
        <v>0</v>
      </c>
      <c r="J79">
        <v>-1</v>
      </c>
      <c r="K79" t="str">
        <f t="shared" si="4"/>
        <v>(18687,18687,'2023-6-2','',2,2,1544,0,-1),</v>
      </c>
      <c r="L79">
        <v>1</v>
      </c>
      <c r="M79">
        <f>'Terceros-Clientes'!H80</f>
        <v>14000</v>
      </c>
      <c r="N79">
        <v>1</v>
      </c>
      <c r="O79">
        <f>Configuracion!$B$5</f>
        <v>2</v>
      </c>
      <c r="P79" t="str">
        <f t="shared" si="5"/>
        <v>(1621,1,14000,1,2,14000,14000,0),</v>
      </c>
      <c r="Q79">
        <v>9</v>
      </c>
      <c r="R79" t="str">
        <f t="shared" si="6"/>
        <v>(1621,9,'2023-6-2',18687,''),</v>
      </c>
      <c r="T79" t="str">
        <f t="shared" si="7"/>
        <v>UPDATE Almacenes_Movimientos SET Fecha ='2023-05-27'WHERE Id =1621</v>
      </c>
      <c r="Z79" s="11"/>
    </row>
    <row r="80" spans="1:26" x14ac:dyDescent="0.25">
      <c r="A80">
        <v>1622</v>
      </c>
      <c r="B80">
        <f>Configuracion!$B$4</f>
        <v>18687</v>
      </c>
      <c r="C80">
        <f>Configuracion!$B$4</f>
        <v>18687</v>
      </c>
      <c r="D80" s="12">
        <v>45079</v>
      </c>
      <c r="F80">
        <v>2</v>
      </c>
      <c r="G80">
        <v>2</v>
      </c>
      <c r="H80">
        <f>'Terceros-Clientes'!C81</f>
        <v>1545</v>
      </c>
      <c r="I80">
        <v>0</v>
      </c>
      <c r="J80">
        <v>-1</v>
      </c>
      <c r="K80" t="str">
        <f t="shared" si="4"/>
        <v>(18687,18687,'2023-6-2','',2,2,1545,0,-1),</v>
      </c>
      <c r="L80">
        <v>1</v>
      </c>
      <c r="M80">
        <f>'Terceros-Clientes'!H81</f>
        <v>2000</v>
      </c>
      <c r="N80">
        <v>1</v>
      </c>
      <c r="O80">
        <f>Configuracion!$B$5</f>
        <v>2</v>
      </c>
      <c r="P80" t="str">
        <f t="shared" si="5"/>
        <v>(1622,1,2000,1,2,2000,2000,0),</v>
      </c>
      <c r="Q80">
        <v>9</v>
      </c>
      <c r="R80" t="str">
        <f t="shared" si="6"/>
        <v>(1622,9,'2023-6-2',18687,''),</v>
      </c>
      <c r="T80" t="str">
        <f t="shared" si="7"/>
        <v>UPDATE Almacenes_Movimientos SET Fecha ='2023-05-27'WHERE Id =1622</v>
      </c>
      <c r="Z80" s="11"/>
    </row>
    <row r="81" spans="1:26" x14ac:dyDescent="0.25">
      <c r="A81">
        <v>1623</v>
      </c>
      <c r="B81">
        <f>Configuracion!$B$4</f>
        <v>18687</v>
      </c>
      <c r="C81">
        <f>Configuracion!$B$4</f>
        <v>18687</v>
      </c>
      <c r="D81" s="12">
        <v>45079</v>
      </c>
      <c r="F81">
        <v>2</v>
      </c>
      <c r="G81">
        <v>2</v>
      </c>
      <c r="H81">
        <f>'Terceros-Clientes'!C82</f>
        <v>1546</v>
      </c>
      <c r="I81">
        <v>0</v>
      </c>
      <c r="J81">
        <v>-1</v>
      </c>
      <c r="K81" t="str">
        <f t="shared" si="4"/>
        <v>(18687,18687,'2023-6-2','',2,2,1546,0,-1),</v>
      </c>
      <c r="L81">
        <v>1</v>
      </c>
      <c r="M81">
        <f>'Terceros-Clientes'!H82</f>
        <v>9000</v>
      </c>
      <c r="N81">
        <v>1</v>
      </c>
      <c r="O81">
        <f>Configuracion!$B$5</f>
        <v>2</v>
      </c>
      <c r="P81" t="str">
        <f t="shared" si="5"/>
        <v>(1623,1,9000,1,2,9000,9000,0),</v>
      </c>
      <c r="Q81">
        <v>9</v>
      </c>
      <c r="R81" t="str">
        <f t="shared" si="6"/>
        <v>(1623,9,'2023-6-2',18687,''),</v>
      </c>
      <c r="T81" t="str">
        <f t="shared" si="7"/>
        <v>UPDATE Almacenes_Movimientos SET Fecha ='2023-05-27'WHERE Id =1623</v>
      </c>
      <c r="Z81" s="11"/>
    </row>
    <row r="82" spans="1:26" x14ac:dyDescent="0.25">
      <c r="A82">
        <v>1624</v>
      </c>
      <c r="B82">
        <f>Configuracion!$B$4</f>
        <v>18687</v>
      </c>
      <c r="C82">
        <f>Configuracion!$B$4</f>
        <v>18687</v>
      </c>
      <c r="D82" s="12">
        <v>45079</v>
      </c>
      <c r="F82">
        <v>2</v>
      </c>
      <c r="G82">
        <v>2</v>
      </c>
      <c r="H82">
        <f>'Terceros-Clientes'!C83</f>
        <v>1547</v>
      </c>
      <c r="I82">
        <v>0</v>
      </c>
      <c r="J82">
        <v>-1</v>
      </c>
      <c r="K82" t="str">
        <f t="shared" si="4"/>
        <v>(18687,18687,'2023-6-2','',2,2,1547,0,-1),</v>
      </c>
      <c r="L82">
        <v>1</v>
      </c>
      <c r="M82">
        <f>'Terceros-Clientes'!H83</f>
        <v>18000</v>
      </c>
      <c r="N82">
        <v>1</v>
      </c>
      <c r="O82">
        <f>Configuracion!$B$5</f>
        <v>2</v>
      </c>
      <c r="P82" t="str">
        <f t="shared" si="5"/>
        <v>(1624,1,18000,1,2,18000,18000,0),</v>
      </c>
      <c r="Q82">
        <v>9</v>
      </c>
      <c r="R82" t="str">
        <f t="shared" si="6"/>
        <v>(1624,9,'2023-6-2',18687,''),</v>
      </c>
      <c r="T82" t="str">
        <f t="shared" si="7"/>
        <v>UPDATE Almacenes_Movimientos SET Fecha ='2023-05-27'WHERE Id =1624</v>
      </c>
      <c r="Z82" s="11"/>
    </row>
    <row r="83" spans="1:26" x14ac:dyDescent="0.25">
      <c r="A83">
        <v>1625</v>
      </c>
      <c r="B83">
        <f>Configuracion!$B$4</f>
        <v>18687</v>
      </c>
      <c r="C83">
        <f>Configuracion!$B$4</f>
        <v>18687</v>
      </c>
      <c r="D83" s="12">
        <v>45079</v>
      </c>
      <c r="F83">
        <v>2</v>
      </c>
      <c r="G83">
        <v>2</v>
      </c>
      <c r="H83">
        <f>'Terceros-Clientes'!C84</f>
        <v>1548</v>
      </c>
      <c r="I83">
        <v>0</v>
      </c>
      <c r="J83">
        <v>-1</v>
      </c>
      <c r="K83" t="str">
        <f t="shared" si="4"/>
        <v>(18687,18687,'2023-6-2','',2,2,1548,0,-1),</v>
      </c>
      <c r="L83">
        <v>1</v>
      </c>
      <c r="M83">
        <f>'Terceros-Clientes'!H84</f>
        <v>5000</v>
      </c>
      <c r="N83">
        <v>1</v>
      </c>
      <c r="O83">
        <f>Configuracion!$B$5</f>
        <v>2</v>
      </c>
      <c r="P83" t="str">
        <f t="shared" si="5"/>
        <v>(1625,1,5000,1,2,5000,5000,0),</v>
      </c>
      <c r="Q83">
        <v>9</v>
      </c>
      <c r="R83" t="str">
        <f t="shared" si="6"/>
        <v>(1625,9,'2023-6-2',18687,''),</v>
      </c>
      <c r="T83" t="str">
        <f t="shared" si="7"/>
        <v>UPDATE Almacenes_Movimientos SET Fecha ='2023-05-27'WHERE Id =1625</v>
      </c>
      <c r="Z83" s="11"/>
    </row>
    <row r="84" spans="1:26" x14ac:dyDescent="0.25">
      <c r="A84">
        <v>1626</v>
      </c>
      <c r="B84">
        <f>Configuracion!$B$4</f>
        <v>18687</v>
      </c>
      <c r="C84">
        <f>Configuracion!$B$4</f>
        <v>18687</v>
      </c>
      <c r="D84" s="12">
        <v>45079</v>
      </c>
      <c r="F84">
        <v>2</v>
      </c>
      <c r="G84">
        <v>2</v>
      </c>
      <c r="H84">
        <f>'Terceros-Clientes'!C85</f>
        <v>1549</v>
      </c>
      <c r="I84">
        <v>0</v>
      </c>
      <c r="J84">
        <v>-1</v>
      </c>
      <c r="K84" t="str">
        <f t="shared" si="4"/>
        <v>(18687,18687,'2023-6-2','',2,2,1549,0,-1),</v>
      </c>
      <c r="L84">
        <v>1</v>
      </c>
      <c r="M84">
        <f>'Terceros-Clientes'!H85</f>
        <v>11000</v>
      </c>
      <c r="N84">
        <v>1</v>
      </c>
      <c r="O84">
        <f>Configuracion!$B$5</f>
        <v>2</v>
      </c>
      <c r="P84" t="str">
        <f t="shared" si="5"/>
        <v>(1626,1,11000,1,2,11000,11000,0),</v>
      </c>
      <c r="Q84">
        <v>9</v>
      </c>
      <c r="R84" t="str">
        <f t="shared" si="6"/>
        <v>(1626,9,'2023-6-2',18687,''),</v>
      </c>
      <c r="T84" t="str">
        <f t="shared" si="7"/>
        <v>UPDATE Almacenes_Movimientos SET Fecha ='2023-05-27'WHERE Id =1626</v>
      </c>
      <c r="Z84" s="11"/>
    </row>
    <row r="85" spans="1:26" x14ac:dyDescent="0.25">
      <c r="A85">
        <v>1627</v>
      </c>
      <c r="B85">
        <f>Configuracion!$B$4</f>
        <v>18687</v>
      </c>
      <c r="C85">
        <f>Configuracion!$B$4</f>
        <v>18687</v>
      </c>
      <c r="D85" s="12">
        <v>45079</v>
      </c>
      <c r="F85">
        <v>2</v>
      </c>
      <c r="G85">
        <v>2</v>
      </c>
      <c r="H85">
        <f>'Terceros-Clientes'!C86</f>
        <v>1550</v>
      </c>
      <c r="I85">
        <v>0</v>
      </c>
      <c r="J85">
        <v>-1</v>
      </c>
      <c r="K85" t="str">
        <f t="shared" si="4"/>
        <v>(18687,18687,'2023-6-2','',2,2,1550,0,-1),</v>
      </c>
      <c r="L85">
        <v>1</v>
      </c>
      <c r="M85">
        <f>'Terceros-Clientes'!H86</f>
        <v>7000</v>
      </c>
      <c r="N85">
        <v>1</v>
      </c>
      <c r="O85">
        <f>Configuracion!$B$5</f>
        <v>2</v>
      </c>
      <c r="P85" t="str">
        <f t="shared" si="5"/>
        <v>(1627,1,7000,1,2,7000,7000,0),</v>
      </c>
      <c r="Q85">
        <v>9</v>
      </c>
      <c r="R85" t="str">
        <f t="shared" si="6"/>
        <v>(1627,9,'2023-6-2',18687,''),</v>
      </c>
      <c r="T85" t="str">
        <f t="shared" si="7"/>
        <v>UPDATE Almacenes_Movimientos SET Fecha ='2023-05-27'WHERE Id =1627</v>
      </c>
      <c r="Z85" s="11"/>
    </row>
    <row r="86" spans="1:26" x14ac:dyDescent="0.25">
      <c r="A86">
        <v>1628</v>
      </c>
      <c r="B86">
        <f>Configuracion!$B$4</f>
        <v>18687</v>
      </c>
      <c r="C86">
        <f>Configuracion!$B$4</f>
        <v>18687</v>
      </c>
      <c r="D86" s="12">
        <v>45079</v>
      </c>
      <c r="F86">
        <v>2</v>
      </c>
      <c r="G86">
        <v>2</v>
      </c>
      <c r="H86">
        <f>'Terceros-Clientes'!C87</f>
        <v>1551</v>
      </c>
      <c r="I86">
        <v>0</v>
      </c>
      <c r="J86">
        <v>-1</v>
      </c>
      <c r="K86" t="str">
        <f t="shared" si="4"/>
        <v>(18687,18687,'2023-6-2','',2,2,1551,0,-1),</v>
      </c>
      <c r="L86">
        <v>1</v>
      </c>
      <c r="M86">
        <f>'Terceros-Clientes'!H87</f>
        <v>10000</v>
      </c>
      <c r="N86">
        <v>1</v>
      </c>
      <c r="O86">
        <f>Configuracion!$B$5</f>
        <v>2</v>
      </c>
      <c r="P86" t="str">
        <f t="shared" si="5"/>
        <v>(1628,1,10000,1,2,10000,10000,0),</v>
      </c>
      <c r="Q86">
        <v>9</v>
      </c>
      <c r="R86" t="str">
        <f t="shared" si="6"/>
        <v>(1628,9,'2023-6-2',18687,''),</v>
      </c>
      <c r="T86" t="str">
        <f t="shared" si="7"/>
        <v>UPDATE Almacenes_Movimientos SET Fecha ='2023-05-27'WHERE Id =1628</v>
      </c>
      <c r="Z86" s="11"/>
    </row>
    <row r="87" spans="1:26" x14ac:dyDescent="0.25">
      <c r="A87">
        <v>1629</v>
      </c>
      <c r="B87">
        <f>Configuracion!$B$4</f>
        <v>18687</v>
      </c>
      <c r="C87">
        <f>Configuracion!$B$4</f>
        <v>18687</v>
      </c>
      <c r="D87" s="12">
        <v>45079</v>
      </c>
      <c r="F87">
        <v>2</v>
      </c>
      <c r="G87">
        <v>2</v>
      </c>
      <c r="H87">
        <f>'Terceros-Clientes'!C88</f>
        <v>1552</v>
      </c>
      <c r="I87">
        <v>0</v>
      </c>
      <c r="J87">
        <v>-1</v>
      </c>
      <c r="K87" t="str">
        <f t="shared" si="4"/>
        <v>(18687,18687,'2023-6-2','',2,2,1552,0,-1),</v>
      </c>
      <c r="L87">
        <v>1</v>
      </c>
      <c r="M87">
        <f>'Terceros-Clientes'!H88</f>
        <v>5000</v>
      </c>
      <c r="N87">
        <v>1</v>
      </c>
      <c r="O87">
        <f>Configuracion!$B$5</f>
        <v>2</v>
      </c>
      <c r="P87" t="str">
        <f t="shared" si="5"/>
        <v>(1629,1,5000,1,2,5000,5000,0),</v>
      </c>
      <c r="Q87">
        <v>9</v>
      </c>
      <c r="R87" t="str">
        <f t="shared" si="6"/>
        <v>(1629,9,'2023-6-2',18687,''),</v>
      </c>
      <c r="T87" t="str">
        <f t="shared" si="7"/>
        <v>UPDATE Almacenes_Movimientos SET Fecha ='2023-05-27'WHERE Id =1629</v>
      </c>
      <c r="Z87" s="11"/>
    </row>
    <row r="88" spans="1:26" x14ac:dyDescent="0.25">
      <c r="A88">
        <v>1630</v>
      </c>
      <c r="B88">
        <f>Configuracion!$B$4</f>
        <v>18687</v>
      </c>
      <c r="C88">
        <f>Configuracion!$B$4</f>
        <v>18687</v>
      </c>
      <c r="D88" s="12">
        <v>45079</v>
      </c>
      <c r="F88">
        <v>2</v>
      </c>
      <c r="G88">
        <v>2</v>
      </c>
      <c r="H88">
        <f>'Terceros-Clientes'!C89</f>
        <v>1553</v>
      </c>
      <c r="I88">
        <v>0</v>
      </c>
      <c r="J88">
        <v>-1</v>
      </c>
      <c r="K88" t="str">
        <f t="shared" si="4"/>
        <v>(18687,18687,'2023-6-2','',2,2,1553,0,-1),</v>
      </c>
      <c r="L88">
        <v>1</v>
      </c>
      <c r="M88">
        <f>'Terceros-Clientes'!H89</f>
        <v>12000</v>
      </c>
      <c r="N88">
        <v>1</v>
      </c>
      <c r="O88">
        <f>Configuracion!$B$5</f>
        <v>2</v>
      </c>
      <c r="P88" t="str">
        <f t="shared" si="5"/>
        <v>(1630,1,12000,1,2,12000,12000,0),</v>
      </c>
      <c r="Q88">
        <v>9</v>
      </c>
      <c r="R88" t="str">
        <f t="shared" si="6"/>
        <v>(1630,9,'2023-6-2',18687,''),</v>
      </c>
      <c r="T88" t="str">
        <f t="shared" si="7"/>
        <v>UPDATE Almacenes_Movimientos SET Fecha ='2023-05-27'WHERE Id =1630</v>
      </c>
      <c r="Z88" s="11"/>
    </row>
    <row r="89" spans="1:26" x14ac:dyDescent="0.25">
      <c r="A89">
        <v>1631</v>
      </c>
      <c r="B89">
        <f>Configuracion!$B$4</f>
        <v>18687</v>
      </c>
      <c r="C89">
        <f>Configuracion!$B$4</f>
        <v>18687</v>
      </c>
      <c r="D89" s="12">
        <v>45079</v>
      </c>
      <c r="F89">
        <v>2</v>
      </c>
      <c r="G89">
        <v>2</v>
      </c>
      <c r="H89">
        <f>'Terceros-Clientes'!C90</f>
        <v>1554</v>
      </c>
      <c r="I89">
        <v>0</v>
      </c>
      <c r="J89">
        <v>-1</v>
      </c>
      <c r="K89" t="str">
        <f t="shared" si="4"/>
        <v>(18687,18687,'2023-6-2','',2,2,1554,0,-1),</v>
      </c>
      <c r="L89">
        <v>1</v>
      </c>
      <c r="M89">
        <f>'Terceros-Clientes'!H90</f>
        <v>16000</v>
      </c>
      <c r="N89">
        <v>1</v>
      </c>
      <c r="O89">
        <f>Configuracion!$B$5</f>
        <v>2</v>
      </c>
      <c r="P89" t="str">
        <f t="shared" si="5"/>
        <v>(1631,1,16000,1,2,16000,16000,0),</v>
      </c>
      <c r="Q89">
        <v>9</v>
      </c>
      <c r="R89" t="str">
        <f t="shared" si="6"/>
        <v>(1631,9,'2023-6-2',18687,''),</v>
      </c>
      <c r="T89" t="str">
        <f t="shared" si="7"/>
        <v>UPDATE Almacenes_Movimientos SET Fecha ='2023-05-27'WHERE Id =1631</v>
      </c>
      <c r="Z89" s="11"/>
    </row>
    <row r="90" spans="1:26" x14ac:dyDescent="0.25">
      <c r="A90">
        <v>1632</v>
      </c>
      <c r="B90">
        <f>Configuracion!$B$4</f>
        <v>18687</v>
      </c>
      <c r="C90">
        <f>Configuracion!$B$4</f>
        <v>18687</v>
      </c>
      <c r="D90" s="12">
        <v>45079</v>
      </c>
      <c r="F90">
        <v>2</v>
      </c>
      <c r="G90">
        <v>2</v>
      </c>
      <c r="H90">
        <f>'Terceros-Clientes'!C91</f>
        <v>1555</v>
      </c>
      <c r="I90">
        <v>0</v>
      </c>
      <c r="J90">
        <v>-1</v>
      </c>
      <c r="K90" t="str">
        <f t="shared" si="4"/>
        <v>(18687,18687,'2023-6-2','',2,2,1555,0,-1),</v>
      </c>
      <c r="L90">
        <v>1</v>
      </c>
      <c r="M90">
        <f>'Terceros-Clientes'!H91</f>
        <v>1000</v>
      </c>
      <c r="N90">
        <v>1</v>
      </c>
      <c r="O90">
        <f>Configuracion!$B$5</f>
        <v>2</v>
      </c>
      <c r="P90" t="str">
        <f t="shared" si="5"/>
        <v>(1632,1,1000,1,2,1000,1000,0),</v>
      </c>
      <c r="Q90">
        <v>9</v>
      </c>
      <c r="R90" t="str">
        <f t="shared" si="6"/>
        <v>(1632,9,'2023-6-2',18687,''),</v>
      </c>
      <c r="T90" t="str">
        <f t="shared" si="7"/>
        <v>UPDATE Almacenes_Movimientos SET Fecha ='2023-05-27'WHERE Id =1632</v>
      </c>
      <c r="Z90" s="11"/>
    </row>
    <row r="91" spans="1:26" x14ac:dyDescent="0.25">
      <c r="A91">
        <v>1633</v>
      </c>
      <c r="B91">
        <f>Configuracion!$B$4</f>
        <v>18687</v>
      </c>
      <c r="C91">
        <f>Configuracion!$B$4</f>
        <v>18687</v>
      </c>
      <c r="D91" s="12">
        <v>45079</v>
      </c>
      <c r="F91">
        <v>2</v>
      </c>
      <c r="G91">
        <v>2</v>
      </c>
      <c r="H91">
        <f>'Terceros-Clientes'!C92</f>
        <v>1556</v>
      </c>
      <c r="I91">
        <v>0</v>
      </c>
      <c r="J91">
        <v>-1</v>
      </c>
      <c r="K91" t="str">
        <f t="shared" si="4"/>
        <v>(18687,18687,'2023-6-2','',2,2,1556,0,-1),</v>
      </c>
      <c r="L91">
        <v>1</v>
      </c>
      <c r="M91">
        <f>'Terceros-Clientes'!H92</f>
        <v>5000</v>
      </c>
      <c r="N91">
        <v>1</v>
      </c>
      <c r="O91">
        <f>Configuracion!$B$5</f>
        <v>2</v>
      </c>
      <c r="P91" t="str">
        <f t="shared" si="5"/>
        <v>(1633,1,5000,1,2,5000,5000,0),</v>
      </c>
      <c r="Q91">
        <v>9</v>
      </c>
      <c r="R91" t="str">
        <f t="shared" si="6"/>
        <v>(1633,9,'2023-6-2',18687,''),</v>
      </c>
      <c r="T91" t="str">
        <f t="shared" si="7"/>
        <v>UPDATE Almacenes_Movimientos SET Fecha ='2023-05-27'WHERE Id =1633</v>
      </c>
      <c r="Z91" s="11"/>
    </row>
    <row r="92" spans="1:26" x14ac:dyDescent="0.25">
      <c r="A92">
        <v>1634</v>
      </c>
      <c r="B92">
        <f>Configuracion!$B$4</f>
        <v>18687</v>
      </c>
      <c r="C92">
        <f>Configuracion!$B$4</f>
        <v>18687</v>
      </c>
      <c r="D92" s="12">
        <v>45079</v>
      </c>
      <c r="F92">
        <v>2</v>
      </c>
      <c r="G92">
        <v>2</v>
      </c>
      <c r="H92">
        <f>'Terceros-Clientes'!C93</f>
        <v>1557</v>
      </c>
      <c r="I92">
        <v>0</v>
      </c>
      <c r="J92">
        <v>-1</v>
      </c>
      <c r="K92" t="str">
        <f t="shared" si="4"/>
        <v>(18687,18687,'2023-6-2','',2,2,1557,0,-1),</v>
      </c>
      <c r="L92">
        <v>1</v>
      </c>
      <c r="M92">
        <f>'Terceros-Clientes'!H93</f>
        <v>9000</v>
      </c>
      <c r="N92">
        <v>1</v>
      </c>
      <c r="O92">
        <f>Configuracion!$B$5</f>
        <v>2</v>
      </c>
      <c r="P92" t="str">
        <f t="shared" si="5"/>
        <v>(1634,1,9000,1,2,9000,9000,0),</v>
      </c>
      <c r="Q92">
        <v>9</v>
      </c>
      <c r="R92" t="str">
        <f t="shared" si="6"/>
        <v>(1634,9,'2023-6-2',18687,''),</v>
      </c>
      <c r="T92" t="str">
        <f t="shared" si="7"/>
        <v>UPDATE Almacenes_Movimientos SET Fecha ='2023-05-27'WHERE Id =1634</v>
      </c>
      <c r="Z92" s="11"/>
    </row>
    <row r="93" spans="1:26" x14ac:dyDescent="0.25">
      <c r="A93">
        <v>1635</v>
      </c>
      <c r="B93">
        <f>Configuracion!$B$4</f>
        <v>18687</v>
      </c>
      <c r="C93">
        <f>Configuracion!$B$4</f>
        <v>18687</v>
      </c>
      <c r="D93" s="12">
        <v>45079</v>
      </c>
      <c r="F93">
        <v>2</v>
      </c>
      <c r="G93">
        <v>2</v>
      </c>
      <c r="H93">
        <f>'Terceros-Clientes'!C94</f>
        <v>1558</v>
      </c>
      <c r="I93">
        <v>0</v>
      </c>
      <c r="J93">
        <v>-1</v>
      </c>
      <c r="K93" t="str">
        <f t="shared" si="4"/>
        <v>(18687,18687,'2023-6-2','',2,2,1558,0,-1),</v>
      </c>
      <c r="L93">
        <v>1</v>
      </c>
      <c r="M93">
        <f>'Terceros-Clientes'!H94</f>
        <v>3000</v>
      </c>
      <c r="N93">
        <v>1</v>
      </c>
      <c r="O93">
        <f>Configuracion!$B$5</f>
        <v>2</v>
      </c>
      <c r="P93" t="str">
        <f t="shared" si="5"/>
        <v>(1635,1,3000,1,2,3000,3000,0),</v>
      </c>
      <c r="Q93">
        <v>9</v>
      </c>
      <c r="R93" t="str">
        <f t="shared" si="6"/>
        <v>(1635,9,'2023-6-2',18687,''),</v>
      </c>
      <c r="T93" t="str">
        <f t="shared" si="7"/>
        <v>UPDATE Almacenes_Movimientos SET Fecha ='2023-05-27'WHERE Id =1635</v>
      </c>
      <c r="Z93" s="11"/>
    </row>
    <row r="94" spans="1:26" x14ac:dyDescent="0.25">
      <c r="A94">
        <v>1636</v>
      </c>
      <c r="B94">
        <f>Configuracion!$B$4</f>
        <v>18687</v>
      </c>
      <c r="C94">
        <f>Configuracion!$B$4</f>
        <v>18687</v>
      </c>
      <c r="D94" s="12">
        <v>45079</v>
      </c>
      <c r="F94">
        <v>2</v>
      </c>
      <c r="G94">
        <v>2</v>
      </c>
      <c r="H94">
        <f>'Terceros-Clientes'!C95</f>
        <v>1559</v>
      </c>
      <c r="I94">
        <v>0</v>
      </c>
      <c r="J94">
        <v>-1</v>
      </c>
      <c r="K94" t="str">
        <f t="shared" si="4"/>
        <v>(18687,18687,'2023-6-2','',2,2,1559,0,-1),</v>
      </c>
      <c r="L94">
        <v>1</v>
      </c>
      <c r="M94">
        <f>'Terceros-Clientes'!H95</f>
        <v>12000</v>
      </c>
      <c r="N94">
        <v>1</v>
      </c>
      <c r="O94">
        <f>Configuracion!$B$5</f>
        <v>2</v>
      </c>
      <c r="P94" t="str">
        <f t="shared" si="5"/>
        <v>(1636,1,12000,1,2,12000,12000,0),</v>
      </c>
      <c r="Q94">
        <v>9</v>
      </c>
      <c r="R94" t="str">
        <f t="shared" si="6"/>
        <v>(1636,9,'2023-6-2',18687,''),</v>
      </c>
      <c r="T94" t="str">
        <f t="shared" si="7"/>
        <v>UPDATE Almacenes_Movimientos SET Fecha ='2023-05-27'WHERE Id =1636</v>
      </c>
      <c r="Z94" s="11"/>
    </row>
    <row r="95" spans="1:26" x14ac:dyDescent="0.25">
      <c r="A95">
        <v>1637</v>
      </c>
      <c r="B95">
        <f>Configuracion!$B$4</f>
        <v>18687</v>
      </c>
      <c r="C95">
        <f>Configuracion!$B$4</f>
        <v>18687</v>
      </c>
      <c r="D95" s="12">
        <v>45079</v>
      </c>
      <c r="F95">
        <v>2</v>
      </c>
      <c r="G95">
        <v>2</v>
      </c>
      <c r="H95">
        <f>'Terceros-Clientes'!C96</f>
        <v>1560</v>
      </c>
      <c r="I95">
        <v>0</v>
      </c>
      <c r="J95">
        <v>-1</v>
      </c>
      <c r="K95" t="str">
        <f t="shared" si="4"/>
        <v>(18687,18687,'2023-6-2','',2,2,1560,0,-1),</v>
      </c>
      <c r="L95">
        <v>1</v>
      </c>
      <c r="M95">
        <f>'Terceros-Clientes'!H96</f>
        <v>0</v>
      </c>
      <c r="N95">
        <v>1</v>
      </c>
      <c r="O95">
        <f>Configuracion!$B$5</f>
        <v>2</v>
      </c>
      <c r="P95" t="str">
        <f t="shared" si="5"/>
        <v>(1637,1,0,1,2,0,0,0),</v>
      </c>
      <c r="Q95">
        <v>9</v>
      </c>
      <c r="R95" t="str">
        <f t="shared" si="6"/>
        <v>(1637,9,'2023-6-2',18687,''),</v>
      </c>
      <c r="T95" t="str">
        <f t="shared" si="7"/>
        <v>UPDATE Almacenes_Movimientos SET Fecha ='2023-05-27'WHERE Id =1637</v>
      </c>
      <c r="Z95" s="11"/>
    </row>
    <row r="96" spans="1:26" x14ac:dyDescent="0.25">
      <c r="A96">
        <v>1638</v>
      </c>
      <c r="B96">
        <f>Configuracion!$B$4</f>
        <v>18687</v>
      </c>
      <c r="C96">
        <f>Configuracion!$B$4</f>
        <v>18687</v>
      </c>
      <c r="D96" s="12">
        <v>45079</v>
      </c>
      <c r="F96">
        <v>2</v>
      </c>
      <c r="G96">
        <v>2</v>
      </c>
      <c r="H96">
        <f>'Terceros-Clientes'!C97</f>
        <v>1561</v>
      </c>
      <c r="I96">
        <v>0</v>
      </c>
      <c r="J96">
        <v>-1</v>
      </c>
      <c r="K96" t="str">
        <f t="shared" si="4"/>
        <v>(18687,18687,'2023-6-2','',2,2,1561,0,-1),</v>
      </c>
      <c r="L96">
        <v>1</v>
      </c>
      <c r="M96">
        <f>'Terceros-Clientes'!H97</f>
        <v>3000</v>
      </c>
      <c r="N96">
        <v>1</v>
      </c>
      <c r="O96">
        <f>Configuracion!$B$5</f>
        <v>2</v>
      </c>
      <c r="P96" t="str">
        <f t="shared" si="5"/>
        <v>(1638,1,3000,1,2,3000,3000,0),</v>
      </c>
      <c r="Q96">
        <v>9</v>
      </c>
      <c r="R96" t="str">
        <f t="shared" si="6"/>
        <v>(1638,9,'2023-6-2',18687,''),</v>
      </c>
      <c r="T96" t="str">
        <f t="shared" si="7"/>
        <v>UPDATE Almacenes_Movimientos SET Fecha ='2023-05-27'WHERE Id =1638</v>
      </c>
      <c r="Z96" s="11"/>
    </row>
    <row r="97" spans="1:26" x14ac:dyDescent="0.25">
      <c r="A97">
        <v>1639</v>
      </c>
      <c r="B97">
        <f>Configuracion!$B$4</f>
        <v>18687</v>
      </c>
      <c r="C97">
        <f>Configuracion!$B$4</f>
        <v>18687</v>
      </c>
      <c r="D97" s="12">
        <v>45079</v>
      </c>
      <c r="F97">
        <v>2</v>
      </c>
      <c r="G97">
        <v>2</v>
      </c>
      <c r="H97">
        <f>'Terceros-Clientes'!C98</f>
        <v>1562</v>
      </c>
      <c r="I97">
        <v>0</v>
      </c>
      <c r="J97">
        <v>-1</v>
      </c>
      <c r="K97" t="str">
        <f t="shared" si="4"/>
        <v>(18687,18687,'2023-6-2','',2,2,1562,0,-1),</v>
      </c>
      <c r="L97">
        <v>1</v>
      </c>
      <c r="M97">
        <f>'Terceros-Clientes'!H98</f>
        <v>6000</v>
      </c>
      <c r="N97">
        <v>1</v>
      </c>
      <c r="O97">
        <f>Configuracion!$B$5</f>
        <v>2</v>
      </c>
      <c r="P97" t="str">
        <f t="shared" si="5"/>
        <v>(1639,1,6000,1,2,6000,6000,0),</v>
      </c>
      <c r="Q97">
        <v>9</v>
      </c>
      <c r="R97" t="str">
        <f t="shared" si="6"/>
        <v>(1639,9,'2023-6-2',18687,''),</v>
      </c>
      <c r="T97" t="str">
        <f t="shared" si="7"/>
        <v>UPDATE Almacenes_Movimientos SET Fecha ='2023-05-27'WHERE Id =1639</v>
      </c>
      <c r="Z97" s="11"/>
    </row>
    <row r="98" spans="1:26" x14ac:dyDescent="0.25">
      <c r="A98">
        <v>1640</v>
      </c>
      <c r="B98">
        <f>Configuracion!$B$4</f>
        <v>18687</v>
      </c>
      <c r="C98">
        <f>Configuracion!$B$4</f>
        <v>18687</v>
      </c>
      <c r="D98" s="12">
        <v>45079</v>
      </c>
      <c r="F98">
        <v>2</v>
      </c>
      <c r="G98">
        <v>2</v>
      </c>
      <c r="H98">
        <f>'Terceros-Clientes'!C99</f>
        <v>1563</v>
      </c>
      <c r="I98">
        <v>0</v>
      </c>
      <c r="J98">
        <v>-1</v>
      </c>
      <c r="K98" t="str">
        <f t="shared" si="4"/>
        <v>(18687,18687,'2023-6-2','',2,2,1563,0,-1),</v>
      </c>
      <c r="L98">
        <v>1</v>
      </c>
      <c r="M98">
        <f>'Terceros-Clientes'!H99</f>
        <v>3000</v>
      </c>
      <c r="N98">
        <v>1</v>
      </c>
      <c r="O98">
        <f>Configuracion!$B$5</f>
        <v>2</v>
      </c>
      <c r="P98" t="str">
        <f t="shared" si="5"/>
        <v>(1640,1,3000,1,2,3000,3000,0),</v>
      </c>
      <c r="Q98">
        <v>9</v>
      </c>
      <c r="R98" t="str">
        <f t="shared" si="6"/>
        <v>(1640,9,'2023-6-2',18687,''),</v>
      </c>
      <c r="T98" t="str">
        <f t="shared" si="7"/>
        <v>UPDATE Almacenes_Movimientos SET Fecha ='2023-05-27'WHERE Id =1640</v>
      </c>
      <c r="Z98" s="11"/>
    </row>
    <row r="99" spans="1:26" x14ac:dyDescent="0.25">
      <c r="A99">
        <v>1641</v>
      </c>
      <c r="B99">
        <f>Configuracion!$B$4</f>
        <v>18687</v>
      </c>
      <c r="C99">
        <f>Configuracion!$B$4</f>
        <v>18687</v>
      </c>
      <c r="D99" s="12">
        <v>45079</v>
      </c>
      <c r="F99">
        <v>2</v>
      </c>
      <c r="G99">
        <v>2</v>
      </c>
      <c r="H99">
        <f>'Terceros-Clientes'!C100</f>
        <v>1564</v>
      </c>
      <c r="I99">
        <v>0</v>
      </c>
      <c r="J99">
        <v>-1</v>
      </c>
      <c r="K99" t="str">
        <f t="shared" si="4"/>
        <v>(18687,18687,'2023-6-2','',2,2,1564,0,-1),</v>
      </c>
      <c r="L99">
        <v>1</v>
      </c>
      <c r="M99">
        <f>'Terceros-Clientes'!H100</f>
        <v>10000</v>
      </c>
      <c r="N99">
        <v>1</v>
      </c>
      <c r="O99">
        <f>Configuracion!$B$5</f>
        <v>2</v>
      </c>
      <c r="P99" t="str">
        <f t="shared" si="5"/>
        <v>(1641,1,10000,1,2,10000,10000,0),</v>
      </c>
      <c r="Q99">
        <v>9</v>
      </c>
      <c r="R99" t="str">
        <f t="shared" si="6"/>
        <v>(1641,9,'2023-6-2',18687,''),</v>
      </c>
      <c r="T99" t="str">
        <f t="shared" si="7"/>
        <v>UPDATE Almacenes_Movimientos SET Fecha ='2023-05-27'WHERE Id =1641</v>
      </c>
      <c r="Z99" s="11"/>
    </row>
    <row r="100" spans="1:26" x14ac:dyDescent="0.25">
      <c r="A100">
        <v>1642</v>
      </c>
      <c r="B100">
        <f>Configuracion!$B$4</f>
        <v>18687</v>
      </c>
      <c r="C100">
        <f>Configuracion!$B$4</f>
        <v>18687</v>
      </c>
      <c r="D100" s="12">
        <v>45079</v>
      </c>
      <c r="F100">
        <v>2</v>
      </c>
      <c r="G100">
        <v>2</v>
      </c>
      <c r="H100">
        <f>'Terceros-Clientes'!C101</f>
        <v>1565</v>
      </c>
      <c r="I100">
        <v>0</v>
      </c>
      <c r="J100">
        <v>-1</v>
      </c>
      <c r="K100" t="str">
        <f t="shared" si="4"/>
        <v>(18687,18687,'2023-6-2','',2,2,1565,0,-1),</v>
      </c>
      <c r="L100">
        <v>1</v>
      </c>
      <c r="M100">
        <f>'Terceros-Clientes'!H101</f>
        <v>6000</v>
      </c>
      <c r="N100">
        <v>1</v>
      </c>
      <c r="O100">
        <f>Configuracion!$B$5</f>
        <v>2</v>
      </c>
      <c r="P100" t="str">
        <f t="shared" si="5"/>
        <v>(1642,1,6000,1,2,6000,6000,0),</v>
      </c>
      <c r="Q100">
        <v>9</v>
      </c>
      <c r="R100" t="str">
        <f t="shared" si="6"/>
        <v>(1642,9,'2023-6-2',18687,''),</v>
      </c>
      <c r="T100" t="str">
        <f t="shared" si="7"/>
        <v>UPDATE Almacenes_Movimientos SET Fecha ='2023-05-27'WHERE Id =1642</v>
      </c>
      <c r="Z100" s="11"/>
    </row>
    <row r="101" spans="1:26" x14ac:dyDescent="0.25">
      <c r="A101">
        <v>1643</v>
      </c>
      <c r="B101">
        <f>Configuracion!$B$4</f>
        <v>18687</v>
      </c>
      <c r="C101">
        <f>Configuracion!$B$4</f>
        <v>18687</v>
      </c>
      <c r="D101" s="12">
        <v>45079</v>
      </c>
      <c r="F101">
        <v>2</v>
      </c>
      <c r="G101">
        <v>2</v>
      </c>
      <c r="H101">
        <f>'Terceros-Clientes'!C102</f>
        <v>1566</v>
      </c>
      <c r="I101">
        <v>0</v>
      </c>
      <c r="J101">
        <v>-1</v>
      </c>
      <c r="K101" t="str">
        <f t="shared" si="4"/>
        <v>(18687,18687,'2023-6-2','',2,2,1566,0,-1),</v>
      </c>
      <c r="L101">
        <v>1</v>
      </c>
      <c r="M101">
        <f>'Terceros-Clientes'!H102</f>
        <v>0</v>
      </c>
      <c r="N101">
        <v>1</v>
      </c>
      <c r="O101">
        <f>Configuracion!$B$5</f>
        <v>2</v>
      </c>
      <c r="P101" t="str">
        <f t="shared" si="5"/>
        <v>(1643,1,0,1,2,0,0,0),</v>
      </c>
      <c r="Q101">
        <v>9</v>
      </c>
      <c r="R101" t="str">
        <f t="shared" si="6"/>
        <v>(1643,9,'2023-6-2',18687,''),</v>
      </c>
      <c r="T101" t="str">
        <f t="shared" si="7"/>
        <v>UPDATE Almacenes_Movimientos SET Fecha ='2023-05-27'WHERE Id =1643</v>
      </c>
      <c r="Z101" s="11"/>
    </row>
    <row r="102" spans="1:26" x14ac:dyDescent="0.25">
      <c r="A102">
        <v>1644</v>
      </c>
      <c r="B102">
        <f>Configuracion!$B$4</f>
        <v>18687</v>
      </c>
      <c r="C102">
        <f>Configuracion!$B$4</f>
        <v>18687</v>
      </c>
      <c r="D102" s="12">
        <v>45079</v>
      </c>
      <c r="F102">
        <v>2</v>
      </c>
      <c r="G102">
        <v>2</v>
      </c>
      <c r="H102">
        <f>'Terceros-Clientes'!C103</f>
        <v>1567</v>
      </c>
      <c r="I102">
        <v>0</v>
      </c>
      <c r="J102">
        <v>-1</v>
      </c>
      <c r="K102" t="str">
        <f t="shared" si="4"/>
        <v>(18687,18687,'2023-6-2','',2,2,1567,0,-1),</v>
      </c>
      <c r="L102">
        <v>1</v>
      </c>
      <c r="M102">
        <f>'Terceros-Clientes'!H103</f>
        <v>14000</v>
      </c>
      <c r="N102">
        <v>1</v>
      </c>
      <c r="O102">
        <f>Configuracion!$B$5</f>
        <v>2</v>
      </c>
      <c r="P102" t="str">
        <f t="shared" si="5"/>
        <v>(1644,1,14000,1,2,14000,14000,0),</v>
      </c>
      <c r="Q102">
        <v>9</v>
      </c>
      <c r="R102" t="str">
        <f t="shared" si="6"/>
        <v>(1644,9,'2023-6-2',18687,''),</v>
      </c>
      <c r="T102" t="str">
        <f t="shared" si="7"/>
        <v>UPDATE Almacenes_Movimientos SET Fecha ='2023-05-27'WHERE Id =1644</v>
      </c>
      <c r="Z102" s="11"/>
    </row>
    <row r="103" spans="1:26" x14ac:dyDescent="0.25">
      <c r="A103">
        <v>1645</v>
      </c>
      <c r="B103">
        <f>Configuracion!$B$4</f>
        <v>18687</v>
      </c>
      <c r="C103">
        <f>Configuracion!$B$4</f>
        <v>18687</v>
      </c>
      <c r="D103" s="12">
        <v>45079</v>
      </c>
      <c r="F103">
        <v>2</v>
      </c>
      <c r="G103">
        <v>2</v>
      </c>
      <c r="H103">
        <f>'Terceros-Clientes'!C104</f>
        <v>1568</v>
      </c>
      <c r="I103">
        <v>0</v>
      </c>
      <c r="J103">
        <v>-1</v>
      </c>
      <c r="K103" t="str">
        <f t="shared" si="4"/>
        <v>(18687,18687,'2023-6-2','',2,2,1568,0,-1),</v>
      </c>
      <c r="L103">
        <v>1</v>
      </c>
      <c r="M103">
        <f>'Terceros-Clientes'!H104</f>
        <v>10000</v>
      </c>
      <c r="N103">
        <v>1</v>
      </c>
      <c r="O103">
        <f>Configuracion!$B$5</f>
        <v>2</v>
      </c>
      <c r="P103" t="str">
        <f t="shared" si="5"/>
        <v>(1645,1,10000,1,2,10000,10000,0),</v>
      </c>
      <c r="Q103">
        <v>9</v>
      </c>
      <c r="R103" t="str">
        <f t="shared" si="6"/>
        <v>(1645,9,'2023-6-2',18687,''),</v>
      </c>
      <c r="T103" t="str">
        <f t="shared" si="7"/>
        <v>UPDATE Almacenes_Movimientos SET Fecha ='2023-05-27'WHERE Id =1645</v>
      </c>
      <c r="Z103" s="11"/>
    </row>
    <row r="104" spans="1:26" x14ac:dyDescent="0.25">
      <c r="A104">
        <v>1646</v>
      </c>
      <c r="B104">
        <f>Configuracion!$B$4</f>
        <v>18687</v>
      </c>
      <c r="C104">
        <f>Configuracion!$B$4</f>
        <v>18687</v>
      </c>
      <c r="D104" s="12">
        <v>45079</v>
      </c>
      <c r="F104">
        <v>2</v>
      </c>
      <c r="G104">
        <v>2</v>
      </c>
      <c r="H104">
        <f>'Terceros-Clientes'!C105</f>
        <v>1569</v>
      </c>
      <c r="I104">
        <v>0</v>
      </c>
      <c r="J104">
        <v>-1</v>
      </c>
      <c r="K104" t="str">
        <f t="shared" si="4"/>
        <v>(18687,18687,'2023-6-2','',2,2,1569,0,-1),</v>
      </c>
      <c r="L104">
        <v>1</v>
      </c>
      <c r="M104">
        <f>'Terceros-Clientes'!H105</f>
        <v>2000</v>
      </c>
      <c r="N104">
        <v>1</v>
      </c>
      <c r="O104">
        <f>Configuracion!$B$5</f>
        <v>2</v>
      </c>
      <c r="P104" t="str">
        <f t="shared" si="5"/>
        <v>(1646,1,2000,1,2,2000,2000,0),</v>
      </c>
      <c r="Q104">
        <v>9</v>
      </c>
      <c r="R104" t="str">
        <f t="shared" si="6"/>
        <v>(1646,9,'2023-6-2',18687,''),</v>
      </c>
      <c r="T104" t="str">
        <f t="shared" si="7"/>
        <v>UPDATE Almacenes_Movimientos SET Fecha ='2023-05-27'WHERE Id =1646</v>
      </c>
      <c r="Z104" s="11"/>
    </row>
    <row r="105" spans="1:26" x14ac:dyDescent="0.25">
      <c r="A105">
        <v>1647</v>
      </c>
      <c r="B105">
        <f>Configuracion!$B$4</f>
        <v>18687</v>
      </c>
      <c r="C105">
        <f>Configuracion!$B$4</f>
        <v>18687</v>
      </c>
      <c r="D105" s="12">
        <v>45079</v>
      </c>
      <c r="F105">
        <v>2</v>
      </c>
      <c r="G105">
        <v>2</v>
      </c>
      <c r="H105">
        <f>'Terceros-Clientes'!C106</f>
        <v>1570</v>
      </c>
      <c r="I105">
        <v>0</v>
      </c>
      <c r="J105">
        <v>-1</v>
      </c>
      <c r="K105" t="str">
        <f t="shared" si="4"/>
        <v>(18687,18687,'2023-6-2','',2,2,1570,0,-1),</v>
      </c>
      <c r="L105">
        <v>1</v>
      </c>
      <c r="M105">
        <f>'Terceros-Clientes'!H106</f>
        <v>14000</v>
      </c>
      <c r="N105">
        <v>1</v>
      </c>
      <c r="O105">
        <f>Configuracion!$B$5</f>
        <v>2</v>
      </c>
      <c r="P105" t="str">
        <f t="shared" si="5"/>
        <v>(1647,1,14000,1,2,14000,14000,0),</v>
      </c>
      <c r="Q105">
        <v>9</v>
      </c>
      <c r="R105" t="str">
        <f t="shared" si="6"/>
        <v>(1647,9,'2023-6-2',18687,''),</v>
      </c>
      <c r="T105" t="str">
        <f t="shared" si="7"/>
        <v>UPDATE Almacenes_Movimientos SET Fecha ='2023-05-27'WHERE Id =1647</v>
      </c>
      <c r="Z105" s="11"/>
    </row>
    <row r="106" spans="1:26" x14ac:dyDescent="0.25">
      <c r="A106">
        <v>1648</v>
      </c>
      <c r="B106">
        <f>Configuracion!$B$4</f>
        <v>18687</v>
      </c>
      <c r="C106">
        <f>Configuracion!$B$4</f>
        <v>18687</v>
      </c>
      <c r="D106" s="12">
        <v>45079</v>
      </c>
      <c r="F106">
        <v>2</v>
      </c>
      <c r="G106">
        <v>2</v>
      </c>
      <c r="H106">
        <f>'Terceros-Clientes'!C107</f>
        <v>1571</v>
      </c>
      <c r="I106">
        <v>0</v>
      </c>
      <c r="J106">
        <v>-1</v>
      </c>
      <c r="K106" t="str">
        <f t="shared" si="4"/>
        <v>(18687,18687,'2023-6-2','',2,2,1571,0,-1),</v>
      </c>
      <c r="L106">
        <v>1</v>
      </c>
      <c r="M106">
        <f>'Terceros-Clientes'!H107</f>
        <v>6000</v>
      </c>
      <c r="N106">
        <v>1</v>
      </c>
      <c r="O106">
        <f>Configuracion!$B$5</f>
        <v>2</v>
      </c>
      <c r="P106" t="str">
        <f t="shared" si="5"/>
        <v>(1648,1,6000,1,2,6000,6000,0),</v>
      </c>
      <c r="Q106">
        <v>9</v>
      </c>
      <c r="R106" t="str">
        <f t="shared" si="6"/>
        <v>(1648,9,'2023-6-2',18687,''),</v>
      </c>
      <c r="T106" t="str">
        <f t="shared" si="7"/>
        <v>UPDATE Almacenes_Movimientos SET Fecha ='2023-05-27'WHERE Id =1648</v>
      </c>
      <c r="Z106" s="11"/>
    </row>
    <row r="107" spans="1:26" x14ac:dyDescent="0.25">
      <c r="A107">
        <v>1649</v>
      </c>
      <c r="B107">
        <f>Configuracion!$B$4</f>
        <v>18687</v>
      </c>
      <c r="C107">
        <f>Configuracion!$B$4</f>
        <v>18687</v>
      </c>
      <c r="D107" s="12">
        <v>45079</v>
      </c>
      <c r="F107">
        <v>2</v>
      </c>
      <c r="G107">
        <v>2</v>
      </c>
      <c r="H107">
        <f>'Terceros-Clientes'!C108</f>
        <v>1572</v>
      </c>
      <c r="I107">
        <v>0</v>
      </c>
      <c r="J107">
        <v>-1</v>
      </c>
      <c r="K107" t="str">
        <f t="shared" si="4"/>
        <v>(18687,18687,'2023-6-2','',2,2,1572,0,-1),</v>
      </c>
      <c r="L107">
        <v>1</v>
      </c>
      <c r="M107">
        <f>'Terceros-Clientes'!H108</f>
        <v>11000</v>
      </c>
      <c r="N107">
        <v>1</v>
      </c>
      <c r="O107">
        <f>Configuracion!$B$5</f>
        <v>2</v>
      </c>
      <c r="P107" t="str">
        <f t="shared" si="5"/>
        <v>(1649,1,11000,1,2,11000,11000,0),</v>
      </c>
      <c r="Q107">
        <v>9</v>
      </c>
      <c r="R107" t="str">
        <f t="shared" si="6"/>
        <v>(1649,9,'2023-6-2',18687,''),</v>
      </c>
      <c r="T107" t="str">
        <f t="shared" si="7"/>
        <v>UPDATE Almacenes_Movimientos SET Fecha ='2023-05-27'WHERE Id =1649</v>
      </c>
      <c r="Z107" s="11"/>
    </row>
    <row r="108" spans="1:26" x14ac:dyDescent="0.25">
      <c r="A108">
        <v>1650</v>
      </c>
      <c r="B108">
        <f>Configuracion!$B$4</f>
        <v>18687</v>
      </c>
      <c r="C108">
        <f>Configuracion!$B$4</f>
        <v>18687</v>
      </c>
      <c r="D108" s="12">
        <v>45079</v>
      </c>
      <c r="F108">
        <v>2</v>
      </c>
      <c r="G108">
        <v>2</v>
      </c>
      <c r="H108">
        <f>'Terceros-Clientes'!C109</f>
        <v>1573</v>
      </c>
      <c r="I108">
        <v>0</v>
      </c>
      <c r="J108">
        <v>-1</v>
      </c>
      <c r="K108" t="str">
        <f t="shared" si="4"/>
        <v>(18687,18687,'2023-6-2','',2,2,1573,0,-1),</v>
      </c>
      <c r="L108">
        <v>1</v>
      </c>
      <c r="M108">
        <f>'Terceros-Clientes'!H109</f>
        <v>5000</v>
      </c>
      <c r="N108">
        <v>1</v>
      </c>
      <c r="O108">
        <f>Configuracion!$B$5</f>
        <v>2</v>
      </c>
      <c r="P108" t="str">
        <f t="shared" si="5"/>
        <v>(1650,1,5000,1,2,5000,5000,0),</v>
      </c>
      <c r="Q108">
        <v>9</v>
      </c>
      <c r="R108" t="str">
        <f t="shared" si="6"/>
        <v>(1650,9,'2023-6-2',18687,''),</v>
      </c>
      <c r="T108" t="str">
        <f t="shared" si="7"/>
        <v>UPDATE Almacenes_Movimientos SET Fecha ='2023-05-27'WHERE Id =1650</v>
      </c>
      <c r="Z108" s="11"/>
    </row>
    <row r="109" spans="1:26" x14ac:dyDescent="0.25">
      <c r="A109">
        <v>1651</v>
      </c>
      <c r="B109">
        <f>Configuracion!$B$4</f>
        <v>18687</v>
      </c>
      <c r="C109">
        <f>Configuracion!$B$4</f>
        <v>18687</v>
      </c>
      <c r="D109" s="12">
        <v>45079</v>
      </c>
      <c r="F109">
        <v>2</v>
      </c>
      <c r="G109">
        <v>2</v>
      </c>
      <c r="H109">
        <f>'Terceros-Clientes'!C110</f>
        <v>1574</v>
      </c>
      <c r="I109">
        <v>0</v>
      </c>
      <c r="J109">
        <v>-1</v>
      </c>
      <c r="K109" t="str">
        <f t="shared" si="4"/>
        <v>(18687,18687,'2023-6-2','',2,2,1574,0,-1),</v>
      </c>
      <c r="L109">
        <v>1</v>
      </c>
      <c r="M109">
        <f>'Terceros-Clientes'!H110</f>
        <v>0</v>
      </c>
      <c r="N109">
        <v>1</v>
      </c>
      <c r="O109">
        <f>Configuracion!$B$5</f>
        <v>2</v>
      </c>
      <c r="P109" t="str">
        <f t="shared" si="5"/>
        <v>(1651,1,0,1,2,0,0,0),</v>
      </c>
      <c r="Q109">
        <v>9</v>
      </c>
      <c r="R109" t="str">
        <f t="shared" si="6"/>
        <v>(1651,9,'2023-6-2',18687,''),</v>
      </c>
      <c r="T109" t="str">
        <f t="shared" si="7"/>
        <v>UPDATE Almacenes_Movimientos SET Fecha ='2023-05-27'WHERE Id =1651</v>
      </c>
      <c r="Z109" s="11"/>
    </row>
    <row r="110" spans="1:26" x14ac:dyDescent="0.25">
      <c r="A110">
        <v>1652</v>
      </c>
      <c r="B110">
        <f>Configuracion!$B$4</f>
        <v>18687</v>
      </c>
      <c r="C110">
        <f>Configuracion!$B$4</f>
        <v>18687</v>
      </c>
      <c r="D110" s="12">
        <v>45079</v>
      </c>
      <c r="F110">
        <v>2</v>
      </c>
      <c r="G110">
        <v>2</v>
      </c>
      <c r="H110">
        <f>'Terceros-Clientes'!C111</f>
        <v>1575</v>
      </c>
      <c r="I110">
        <v>0</v>
      </c>
      <c r="J110">
        <v>-1</v>
      </c>
      <c r="K110" t="str">
        <f t="shared" si="4"/>
        <v>(18687,18687,'2023-6-2','',2,2,1575,0,-1),</v>
      </c>
      <c r="L110">
        <v>1</v>
      </c>
      <c r="M110">
        <f>'Terceros-Clientes'!H111</f>
        <v>4000</v>
      </c>
      <c r="N110">
        <v>1</v>
      </c>
      <c r="O110">
        <f>Configuracion!$B$5</f>
        <v>2</v>
      </c>
      <c r="P110" t="str">
        <f t="shared" si="5"/>
        <v>(1652,1,4000,1,2,4000,4000,0),</v>
      </c>
      <c r="Q110">
        <v>9</v>
      </c>
      <c r="R110" t="str">
        <f t="shared" si="6"/>
        <v>(1652,9,'2023-6-2',18687,''),</v>
      </c>
      <c r="T110" t="str">
        <f t="shared" si="7"/>
        <v>UPDATE Almacenes_Movimientos SET Fecha ='2023-05-27'WHERE Id =1652</v>
      </c>
      <c r="Z110" s="11"/>
    </row>
    <row r="111" spans="1:26" x14ac:dyDescent="0.25">
      <c r="A111">
        <v>1653</v>
      </c>
      <c r="B111">
        <f>Configuracion!$B$4</f>
        <v>18687</v>
      </c>
      <c r="C111">
        <f>Configuracion!$B$4</f>
        <v>18687</v>
      </c>
      <c r="D111" s="12">
        <v>45079</v>
      </c>
      <c r="F111">
        <v>2</v>
      </c>
      <c r="G111">
        <v>2</v>
      </c>
      <c r="H111">
        <f>'Terceros-Clientes'!C112</f>
        <v>1576</v>
      </c>
      <c r="I111">
        <v>0</v>
      </c>
      <c r="J111">
        <v>-1</v>
      </c>
      <c r="K111" t="str">
        <f t="shared" si="4"/>
        <v>(18687,18687,'2023-6-2','',2,2,1576,0,-1),</v>
      </c>
      <c r="L111">
        <v>1</v>
      </c>
      <c r="M111">
        <f>'Terceros-Clientes'!H112</f>
        <v>10000</v>
      </c>
      <c r="N111">
        <v>1</v>
      </c>
      <c r="O111">
        <f>Configuracion!$B$5</f>
        <v>2</v>
      </c>
      <c r="P111" t="str">
        <f t="shared" si="5"/>
        <v>(1653,1,10000,1,2,10000,10000,0),</v>
      </c>
      <c r="Q111">
        <v>9</v>
      </c>
      <c r="R111" t="str">
        <f t="shared" si="6"/>
        <v>(1653,9,'2023-6-2',18687,''),</v>
      </c>
      <c r="T111" t="str">
        <f t="shared" si="7"/>
        <v>UPDATE Almacenes_Movimientos SET Fecha ='2023-05-27'WHERE Id =1653</v>
      </c>
      <c r="Z111" s="11"/>
    </row>
    <row r="112" spans="1:26" x14ac:dyDescent="0.25">
      <c r="A112">
        <v>1654</v>
      </c>
      <c r="B112">
        <f>Configuracion!$B$4</f>
        <v>18687</v>
      </c>
      <c r="C112">
        <f>Configuracion!$B$4</f>
        <v>18687</v>
      </c>
      <c r="D112" s="12">
        <v>45079</v>
      </c>
      <c r="F112">
        <v>2</v>
      </c>
      <c r="G112">
        <v>2</v>
      </c>
      <c r="H112">
        <f>'Terceros-Clientes'!C113</f>
        <v>1577</v>
      </c>
      <c r="I112">
        <v>0</v>
      </c>
      <c r="J112">
        <v>-1</v>
      </c>
      <c r="K112" t="str">
        <f t="shared" si="4"/>
        <v>(18687,18687,'2023-6-2','',2,2,1577,0,-1),</v>
      </c>
      <c r="L112">
        <v>1</v>
      </c>
      <c r="M112">
        <f>'Terceros-Clientes'!H113</f>
        <v>0</v>
      </c>
      <c r="N112">
        <v>1</v>
      </c>
      <c r="O112">
        <f>Configuracion!$B$5</f>
        <v>2</v>
      </c>
      <c r="P112" t="str">
        <f t="shared" si="5"/>
        <v>(1654,1,0,1,2,0,0,0),</v>
      </c>
      <c r="Q112">
        <v>9</v>
      </c>
      <c r="R112" t="str">
        <f t="shared" si="6"/>
        <v>(1654,9,'2023-6-2',18687,''),</v>
      </c>
      <c r="T112" t="str">
        <f t="shared" si="7"/>
        <v>UPDATE Almacenes_Movimientos SET Fecha ='2023-05-27'WHERE Id =1654</v>
      </c>
      <c r="Z112" s="11"/>
    </row>
    <row r="113" spans="1:26" x14ac:dyDescent="0.25">
      <c r="A113">
        <v>1655</v>
      </c>
      <c r="B113">
        <f>Configuracion!$B$4</f>
        <v>18687</v>
      </c>
      <c r="C113">
        <f>Configuracion!$B$4</f>
        <v>18687</v>
      </c>
      <c r="D113" s="12">
        <v>45079</v>
      </c>
      <c r="F113">
        <v>2</v>
      </c>
      <c r="G113">
        <v>2</v>
      </c>
      <c r="H113">
        <f>'Terceros-Clientes'!C114</f>
        <v>1578</v>
      </c>
      <c r="I113">
        <v>0</v>
      </c>
      <c r="J113">
        <v>-1</v>
      </c>
      <c r="K113" t="str">
        <f t="shared" si="4"/>
        <v>(18687,18687,'2023-6-2','',2,2,1578,0,-1),</v>
      </c>
      <c r="L113">
        <v>1</v>
      </c>
      <c r="M113">
        <f>'Terceros-Clientes'!H114</f>
        <v>40000</v>
      </c>
      <c r="N113">
        <v>1</v>
      </c>
      <c r="O113">
        <f>Configuracion!$B$5</f>
        <v>2</v>
      </c>
      <c r="P113" t="str">
        <f t="shared" si="5"/>
        <v>(1655,1,40000,1,2,40000,40000,0),</v>
      </c>
      <c r="Q113">
        <v>9</v>
      </c>
      <c r="R113" t="str">
        <f t="shared" si="6"/>
        <v>(1655,9,'2023-6-2',18687,''),</v>
      </c>
      <c r="T113" t="str">
        <f t="shared" si="7"/>
        <v>UPDATE Almacenes_Movimientos SET Fecha ='2023-05-27'WHERE Id =1655</v>
      </c>
      <c r="Z113" s="11"/>
    </row>
    <row r="114" spans="1:26" x14ac:dyDescent="0.25">
      <c r="A114">
        <v>1656</v>
      </c>
      <c r="B114">
        <f>Configuracion!$B$4</f>
        <v>18687</v>
      </c>
      <c r="C114">
        <f>Configuracion!$B$4</f>
        <v>18687</v>
      </c>
      <c r="D114" s="12">
        <v>45079</v>
      </c>
      <c r="F114">
        <v>2</v>
      </c>
      <c r="G114">
        <v>2</v>
      </c>
      <c r="H114">
        <f>'Terceros-Clientes'!C115</f>
        <v>1579</v>
      </c>
      <c r="I114">
        <v>0</v>
      </c>
      <c r="J114">
        <v>-1</v>
      </c>
      <c r="K114" t="str">
        <f t="shared" si="4"/>
        <v>(18687,18687,'2023-6-2','',2,2,1579,0,-1),</v>
      </c>
      <c r="L114">
        <v>1</v>
      </c>
      <c r="M114">
        <f>'Terceros-Clientes'!H115</f>
        <v>5000</v>
      </c>
      <c r="N114">
        <v>1</v>
      </c>
      <c r="O114">
        <f>Configuracion!$B$5</f>
        <v>2</v>
      </c>
      <c r="P114" t="str">
        <f t="shared" si="5"/>
        <v>(1656,1,5000,1,2,5000,5000,0),</v>
      </c>
      <c r="Q114">
        <v>9</v>
      </c>
      <c r="R114" t="str">
        <f t="shared" si="6"/>
        <v>(1656,9,'2023-6-2',18687,''),</v>
      </c>
      <c r="T114" t="str">
        <f t="shared" si="7"/>
        <v>UPDATE Almacenes_Movimientos SET Fecha ='2023-05-27'WHERE Id =1656</v>
      </c>
      <c r="Z114" s="11"/>
    </row>
    <row r="115" spans="1:26" x14ac:dyDescent="0.25">
      <c r="A115">
        <v>1657</v>
      </c>
      <c r="B115">
        <f>Configuracion!$B$4</f>
        <v>18687</v>
      </c>
      <c r="C115">
        <f>Configuracion!$B$4</f>
        <v>18687</v>
      </c>
      <c r="D115" s="12">
        <v>45079</v>
      </c>
      <c r="F115">
        <v>2</v>
      </c>
      <c r="G115">
        <v>2</v>
      </c>
      <c r="H115">
        <f>'Terceros-Clientes'!C116</f>
        <v>1580</v>
      </c>
      <c r="I115">
        <v>0</v>
      </c>
      <c r="J115">
        <v>-1</v>
      </c>
      <c r="K115" t="str">
        <f t="shared" si="4"/>
        <v>(18687,18687,'2023-6-2','',2,2,1580,0,-1),</v>
      </c>
      <c r="L115">
        <v>1</v>
      </c>
      <c r="M115">
        <f>'Terceros-Clientes'!H116</f>
        <v>24000</v>
      </c>
      <c r="N115">
        <v>1</v>
      </c>
      <c r="O115">
        <f>Configuracion!$B$5</f>
        <v>2</v>
      </c>
      <c r="P115" t="str">
        <f t="shared" si="5"/>
        <v>(1657,1,24000,1,2,24000,24000,0),</v>
      </c>
      <c r="Q115">
        <v>9</v>
      </c>
      <c r="R115" t="str">
        <f t="shared" si="6"/>
        <v>(1657,9,'2023-6-2',18687,''),</v>
      </c>
      <c r="T115" t="str">
        <f t="shared" si="7"/>
        <v>UPDATE Almacenes_Movimientos SET Fecha ='2023-05-27'WHERE Id =1657</v>
      </c>
      <c r="Z115" s="11"/>
    </row>
    <row r="116" spans="1:26" x14ac:dyDescent="0.25">
      <c r="A116">
        <v>1658</v>
      </c>
      <c r="B116">
        <f>Configuracion!$B$4</f>
        <v>18687</v>
      </c>
      <c r="C116">
        <f>Configuracion!$B$4</f>
        <v>18687</v>
      </c>
      <c r="D116" s="12">
        <v>45079</v>
      </c>
      <c r="F116">
        <v>2</v>
      </c>
      <c r="G116">
        <v>2</v>
      </c>
      <c r="H116">
        <f>'Terceros-Clientes'!C117</f>
        <v>1581</v>
      </c>
      <c r="I116">
        <v>0</v>
      </c>
      <c r="J116">
        <v>-1</v>
      </c>
      <c r="K116" t="str">
        <f t="shared" si="4"/>
        <v>(18687,18687,'2023-6-2','',2,2,1581,0,-1),</v>
      </c>
      <c r="L116">
        <v>1</v>
      </c>
      <c r="M116">
        <f>'Terceros-Clientes'!H117</f>
        <v>5000</v>
      </c>
      <c r="N116">
        <v>1</v>
      </c>
      <c r="O116">
        <f>Configuracion!$B$5</f>
        <v>2</v>
      </c>
      <c r="P116" t="str">
        <f t="shared" si="5"/>
        <v>(1658,1,5000,1,2,5000,5000,0),</v>
      </c>
      <c r="Q116">
        <v>9</v>
      </c>
      <c r="R116" t="str">
        <f t="shared" si="6"/>
        <v>(1658,9,'2023-6-2',18687,''),</v>
      </c>
      <c r="T116" t="str">
        <f t="shared" si="7"/>
        <v>UPDATE Almacenes_Movimientos SET Fecha ='2023-05-27'WHERE Id =1658</v>
      </c>
      <c r="Z116" s="11"/>
    </row>
    <row r="117" spans="1:26" x14ac:dyDescent="0.25">
      <c r="A117">
        <v>1659</v>
      </c>
      <c r="B117">
        <f>Configuracion!$B$4</f>
        <v>18687</v>
      </c>
      <c r="C117">
        <f>Configuracion!$B$4</f>
        <v>18687</v>
      </c>
      <c r="D117" s="12">
        <v>45079</v>
      </c>
      <c r="F117">
        <v>2</v>
      </c>
      <c r="G117">
        <v>2</v>
      </c>
      <c r="H117">
        <f>'Terceros-Clientes'!C118</f>
        <v>1582</v>
      </c>
      <c r="I117">
        <v>0</v>
      </c>
      <c r="J117">
        <v>-1</v>
      </c>
      <c r="K117" t="str">
        <f t="shared" si="4"/>
        <v>(18687,18687,'2023-6-2','',2,2,1582,0,-1),</v>
      </c>
      <c r="L117">
        <v>1</v>
      </c>
      <c r="M117">
        <f>'Terceros-Clientes'!H118</f>
        <v>11000</v>
      </c>
      <c r="N117">
        <v>1</v>
      </c>
      <c r="O117">
        <f>Configuracion!$B$5</f>
        <v>2</v>
      </c>
      <c r="P117" t="str">
        <f t="shared" si="5"/>
        <v>(1659,1,11000,1,2,11000,11000,0),</v>
      </c>
      <c r="Q117">
        <v>9</v>
      </c>
      <c r="R117" t="str">
        <f t="shared" si="6"/>
        <v>(1659,9,'2023-6-2',18687,''),</v>
      </c>
      <c r="T117" t="str">
        <f t="shared" si="7"/>
        <v>UPDATE Almacenes_Movimientos SET Fecha ='2023-05-27'WHERE Id =1659</v>
      </c>
      <c r="Z117" s="11"/>
    </row>
    <row r="118" spans="1:26" x14ac:dyDescent="0.25">
      <c r="A118">
        <v>1660</v>
      </c>
      <c r="B118">
        <f>Configuracion!$B$4</f>
        <v>18687</v>
      </c>
      <c r="C118">
        <f>Configuracion!$B$4</f>
        <v>18687</v>
      </c>
      <c r="D118" s="12">
        <v>45079</v>
      </c>
      <c r="F118">
        <v>2</v>
      </c>
      <c r="G118">
        <v>2</v>
      </c>
      <c r="H118">
        <f>'Terceros-Clientes'!C119</f>
        <v>1583</v>
      </c>
      <c r="I118">
        <v>0</v>
      </c>
      <c r="J118">
        <v>-1</v>
      </c>
      <c r="K118" t="str">
        <f t="shared" si="4"/>
        <v>(18687,18687,'2023-6-2','',2,2,1583,0,-1),</v>
      </c>
      <c r="L118">
        <v>1</v>
      </c>
      <c r="M118">
        <f>'Terceros-Clientes'!H119</f>
        <v>22000</v>
      </c>
      <c r="N118">
        <v>1</v>
      </c>
      <c r="O118">
        <f>Configuracion!$B$5</f>
        <v>2</v>
      </c>
      <c r="P118" t="str">
        <f t="shared" si="5"/>
        <v>(1660,1,22000,1,2,22000,22000,0),</v>
      </c>
      <c r="Q118">
        <v>9</v>
      </c>
      <c r="R118" t="str">
        <f t="shared" si="6"/>
        <v>(1660,9,'2023-6-2',18687,''),</v>
      </c>
      <c r="T118" t="str">
        <f t="shared" si="7"/>
        <v>UPDATE Almacenes_Movimientos SET Fecha ='2023-05-27'WHERE Id =1660</v>
      </c>
      <c r="Z118" s="11"/>
    </row>
    <row r="119" spans="1:26" x14ac:dyDescent="0.25">
      <c r="A119">
        <v>1661</v>
      </c>
      <c r="B119">
        <f>Configuracion!$B$4</f>
        <v>18687</v>
      </c>
      <c r="C119">
        <f>Configuracion!$B$4</f>
        <v>18687</v>
      </c>
      <c r="D119" s="12">
        <v>45079</v>
      </c>
      <c r="F119">
        <v>2</v>
      </c>
      <c r="G119">
        <v>2</v>
      </c>
      <c r="H119">
        <f>'Terceros-Clientes'!C120</f>
        <v>1584</v>
      </c>
      <c r="I119">
        <v>0</v>
      </c>
      <c r="J119">
        <v>-1</v>
      </c>
      <c r="K119" t="str">
        <f t="shared" si="4"/>
        <v>(18687,18687,'2023-6-2','',2,2,1584,0,-1),</v>
      </c>
      <c r="L119">
        <v>1</v>
      </c>
      <c r="M119">
        <f>'Terceros-Clientes'!H120</f>
        <v>7000</v>
      </c>
      <c r="N119">
        <v>1</v>
      </c>
      <c r="O119">
        <f>Configuracion!$B$5</f>
        <v>2</v>
      </c>
      <c r="P119" t="str">
        <f t="shared" si="5"/>
        <v>(1661,1,7000,1,2,7000,7000,0),</v>
      </c>
      <c r="Q119">
        <v>9</v>
      </c>
      <c r="R119" t="str">
        <f t="shared" si="6"/>
        <v>(1661,9,'2023-6-2',18687,''),</v>
      </c>
      <c r="T119" t="str">
        <f t="shared" si="7"/>
        <v>UPDATE Almacenes_Movimientos SET Fecha ='2023-05-27'WHERE Id =1661</v>
      </c>
      <c r="Z119" s="11"/>
    </row>
    <row r="120" spans="1:26" x14ac:dyDescent="0.25">
      <c r="A120">
        <v>1662</v>
      </c>
      <c r="B120">
        <f>Configuracion!$B$4</f>
        <v>18687</v>
      </c>
      <c r="C120">
        <f>Configuracion!$B$4</f>
        <v>18687</v>
      </c>
      <c r="D120" s="12">
        <v>45079</v>
      </c>
      <c r="F120">
        <v>2</v>
      </c>
      <c r="G120">
        <v>2</v>
      </c>
      <c r="H120">
        <f>'Terceros-Clientes'!C121</f>
        <v>1585</v>
      </c>
      <c r="I120">
        <v>0</v>
      </c>
      <c r="J120">
        <v>-1</v>
      </c>
      <c r="K120" t="str">
        <f t="shared" si="4"/>
        <v>(18687,18687,'2023-6-2','',2,2,1585,0,-1),</v>
      </c>
      <c r="L120">
        <v>1</v>
      </c>
      <c r="M120">
        <f>'Terceros-Clientes'!H121</f>
        <v>33000</v>
      </c>
      <c r="N120">
        <v>1</v>
      </c>
      <c r="O120">
        <f>Configuracion!$B$5</f>
        <v>2</v>
      </c>
      <c r="P120" t="str">
        <f t="shared" si="5"/>
        <v>(1662,1,33000,1,2,33000,33000,0),</v>
      </c>
      <c r="Q120">
        <v>9</v>
      </c>
      <c r="R120" t="str">
        <f t="shared" si="6"/>
        <v>(1662,9,'2023-6-2',18687,''),</v>
      </c>
      <c r="T120" t="str">
        <f t="shared" si="7"/>
        <v>UPDATE Almacenes_Movimientos SET Fecha ='2023-05-27'WHERE Id =1662</v>
      </c>
      <c r="Z120" s="11"/>
    </row>
    <row r="121" spans="1:26" x14ac:dyDescent="0.25">
      <c r="A121">
        <v>1663</v>
      </c>
      <c r="B121">
        <f>Configuracion!$B$4</f>
        <v>18687</v>
      </c>
      <c r="C121">
        <f>Configuracion!$B$4</f>
        <v>18687</v>
      </c>
      <c r="D121" s="12">
        <v>45079</v>
      </c>
      <c r="F121">
        <v>2</v>
      </c>
      <c r="G121">
        <v>2</v>
      </c>
      <c r="H121">
        <f>'Terceros-Clientes'!C122</f>
        <v>1586</v>
      </c>
      <c r="I121">
        <v>0</v>
      </c>
      <c r="J121">
        <v>-1</v>
      </c>
      <c r="K121" t="str">
        <f t="shared" si="4"/>
        <v>(18687,18687,'2023-6-2','',2,2,1586,0,-1),</v>
      </c>
      <c r="L121">
        <v>1</v>
      </c>
      <c r="M121">
        <f>'Terceros-Clientes'!H122</f>
        <v>26000</v>
      </c>
      <c r="N121">
        <v>1</v>
      </c>
      <c r="O121">
        <f>Configuracion!$B$5</f>
        <v>2</v>
      </c>
      <c r="P121" t="str">
        <f t="shared" si="5"/>
        <v>(1663,1,26000,1,2,26000,26000,0),</v>
      </c>
      <c r="Q121">
        <v>9</v>
      </c>
      <c r="R121" t="str">
        <f t="shared" si="6"/>
        <v>(1663,9,'2023-6-2',18687,''),</v>
      </c>
      <c r="T121" t="str">
        <f t="shared" si="7"/>
        <v>UPDATE Almacenes_Movimientos SET Fecha ='2023-05-27'WHERE Id =1663</v>
      </c>
      <c r="Z121" s="11"/>
    </row>
    <row r="122" spans="1:26" x14ac:dyDescent="0.25">
      <c r="A122">
        <v>1664</v>
      </c>
      <c r="B122">
        <f>Configuracion!$B$4</f>
        <v>18687</v>
      </c>
      <c r="C122">
        <f>Configuracion!$B$4</f>
        <v>18687</v>
      </c>
      <c r="D122" s="12">
        <v>45079</v>
      </c>
      <c r="F122">
        <v>2</v>
      </c>
      <c r="G122">
        <v>2</v>
      </c>
      <c r="H122">
        <f>'Terceros-Clientes'!C123</f>
        <v>1587</v>
      </c>
      <c r="I122">
        <v>0</v>
      </c>
      <c r="J122">
        <v>-1</v>
      </c>
      <c r="K122" t="str">
        <f t="shared" si="4"/>
        <v>(18687,18687,'2023-6-2','',2,2,1587,0,-1),</v>
      </c>
      <c r="L122">
        <v>1</v>
      </c>
      <c r="M122">
        <f>'Terceros-Clientes'!H123</f>
        <v>13000</v>
      </c>
      <c r="N122">
        <v>1</v>
      </c>
      <c r="O122">
        <f>Configuracion!$B$5</f>
        <v>2</v>
      </c>
      <c r="P122" t="str">
        <f t="shared" si="5"/>
        <v>(1664,1,13000,1,2,13000,13000,0),</v>
      </c>
      <c r="Q122">
        <v>9</v>
      </c>
      <c r="R122" t="str">
        <f t="shared" si="6"/>
        <v>(1664,9,'2023-6-2',18687,''),</v>
      </c>
      <c r="T122" t="str">
        <f t="shared" si="7"/>
        <v>UPDATE Almacenes_Movimientos SET Fecha ='2023-05-27'WHERE Id =1664</v>
      </c>
      <c r="Z122" s="11"/>
    </row>
    <row r="123" spans="1:26" x14ac:dyDescent="0.25">
      <c r="A123">
        <v>1665</v>
      </c>
      <c r="B123">
        <f>Configuracion!$B$4</f>
        <v>18687</v>
      </c>
      <c r="C123">
        <f>Configuracion!$B$4</f>
        <v>18687</v>
      </c>
      <c r="D123" s="12">
        <v>45079</v>
      </c>
      <c r="F123">
        <v>2</v>
      </c>
      <c r="G123">
        <v>2</v>
      </c>
      <c r="H123">
        <f>'Terceros-Clientes'!C124</f>
        <v>1588</v>
      </c>
      <c r="I123">
        <v>0</v>
      </c>
      <c r="J123">
        <v>-1</v>
      </c>
      <c r="K123" t="str">
        <f t="shared" si="4"/>
        <v>(18687,18687,'2023-6-2','',2,2,1588,0,-1),</v>
      </c>
      <c r="L123">
        <v>1</v>
      </c>
      <c r="M123">
        <f>'Terceros-Clientes'!H124</f>
        <v>15000</v>
      </c>
      <c r="N123">
        <v>1</v>
      </c>
      <c r="O123">
        <f>Configuracion!$B$5</f>
        <v>2</v>
      </c>
      <c r="P123" t="str">
        <f t="shared" si="5"/>
        <v>(1665,1,15000,1,2,15000,15000,0),</v>
      </c>
      <c r="Q123">
        <v>9</v>
      </c>
      <c r="R123" t="str">
        <f t="shared" si="6"/>
        <v>(1665,9,'2023-6-2',18687,''),</v>
      </c>
      <c r="T123" t="str">
        <f t="shared" si="7"/>
        <v>UPDATE Almacenes_Movimientos SET Fecha ='2023-05-27'WHERE Id =1665</v>
      </c>
      <c r="Z123" s="11"/>
    </row>
    <row r="124" spans="1:26" x14ac:dyDescent="0.25">
      <c r="A124">
        <v>1666</v>
      </c>
      <c r="B124">
        <f>Configuracion!$B$4</f>
        <v>18687</v>
      </c>
      <c r="C124">
        <f>Configuracion!$B$4</f>
        <v>18687</v>
      </c>
      <c r="D124" s="12">
        <v>45079</v>
      </c>
      <c r="F124">
        <v>2</v>
      </c>
      <c r="G124">
        <v>2</v>
      </c>
      <c r="H124">
        <f>'Terceros-Clientes'!C125</f>
        <v>1589</v>
      </c>
      <c r="I124">
        <v>0</v>
      </c>
      <c r="J124">
        <v>-1</v>
      </c>
      <c r="K124" t="str">
        <f t="shared" si="4"/>
        <v>(18687,18687,'2023-6-2','',2,2,1589,0,-1),</v>
      </c>
      <c r="L124">
        <v>1</v>
      </c>
      <c r="M124">
        <f>'Terceros-Clientes'!H125</f>
        <v>0</v>
      </c>
      <c r="N124">
        <v>1</v>
      </c>
      <c r="O124">
        <f>Configuracion!$B$5</f>
        <v>2</v>
      </c>
      <c r="P124" t="str">
        <f t="shared" si="5"/>
        <v>(1666,1,0,1,2,0,0,0),</v>
      </c>
      <c r="Q124">
        <v>9</v>
      </c>
      <c r="R124" t="str">
        <f t="shared" si="6"/>
        <v>(1666,9,'2023-6-2',18687,''),</v>
      </c>
      <c r="T124" t="str">
        <f t="shared" si="7"/>
        <v>UPDATE Almacenes_Movimientos SET Fecha ='2023-05-27'WHERE Id =1666</v>
      </c>
      <c r="Z124" s="11"/>
    </row>
    <row r="125" spans="1:26" x14ac:dyDescent="0.25">
      <c r="A125">
        <v>1667</v>
      </c>
      <c r="B125">
        <f>Configuracion!$B$4</f>
        <v>18687</v>
      </c>
      <c r="C125">
        <f>Configuracion!$B$4</f>
        <v>18687</v>
      </c>
      <c r="D125" s="12">
        <v>45079</v>
      </c>
      <c r="F125">
        <v>2</v>
      </c>
      <c r="G125">
        <v>2</v>
      </c>
      <c r="H125">
        <f>'Terceros-Clientes'!C126</f>
        <v>1590</v>
      </c>
      <c r="I125">
        <v>0</v>
      </c>
      <c r="J125">
        <v>-1</v>
      </c>
      <c r="K125" t="str">
        <f t="shared" si="4"/>
        <v>(18687,18687,'2023-6-2','',2,2,1590,0,-1),</v>
      </c>
      <c r="L125">
        <v>1</v>
      </c>
      <c r="M125">
        <f>'Terceros-Clientes'!H126</f>
        <v>4000</v>
      </c>
      <c r="N125">
        <v>1</v>
      </c>
      <c r="O125">
        <f>Configuracion!$B$5</f>
        <v>2</v>
      </c>
      <c r="P125" t="str">
        <f t="shared" si="5"/>
        <v>(1667,1,4000,1,2,4000,4000,0),</v>
      </c>
      <c r="Q125">
        <v>9</v>
      </c>
      <c r="R125" t="str">
        <f t="shared" si="6"/>
        <v>(1667,9,'2023-6-2',18687,''),</v>
      </c>
      <c r="T125" t="str">
        <f t="shared" si="7"/>
        <v>UPDATE Almacenes_Movimientos SET Fecha ='2023-05-27'WHERE Id =1667</v>
      </c>
      <c r="Z125" s="11"/>
    </row>
    <row r="126" spans="1:26" x14ac:dyDescent="0.25">
      <c r="A126">
        <v>1668</v>
      </c>
      <c r="B126">
        <f>Configuracion!$B$4</f>
        <v>18687</v>
      </c>
      <c r="C126">
        <f>Configuracion!$B$4</f>
        <v>18687</v>
      </c>
      <c r="D126" s="12">
        <v>45079</v>
      </c>
      <c r="F126">
        <v>2</v>
      </c>
      <c r="G126">
        <v>2</v>
      </c>
      <c r="H126">
        <f>'Terceros-Clientes'!C127</f>
        <v>1591</v>
      </c>
      <c r="I126">
        <v>0</v>
      </c>
      <c r="J126">
        <v>-1</v>
      </c>
      <c r="K126" t="str">
        <f t="shared" si="4"/>
        <v>(18687,18687,'2023-6-2','',2,2,1591,0,-1),</v>
      </c>
      <c r="L126">
        <v>1</v>
      </c>
      <c r="M126">
        <f>'Terceros-Clientes'!H127</f>
        <v>6000</v>
      </c>
      <c r="N126">
        <v>1</v>
      </c>
      <c r="O126">
        <f>Configuracion!$B$5</f>
        <v>2</v>
      </c>
      <c r="P126" t="str">
        <f t="shared" si="5"/>
        <v>(1668,1,6000,1,2,6000,6000,0),</v>
      </c>
      <c r="Q126">
        <v>9</v>
      </c>
      <c r="R126" t="str">
        <f t="shared" si="6"/>
        <v>(1668,9,'2023-6-2',18687,''),</v>
      </c>
      <c r="T126" t="str">
        <f t="shared" si="7"/>
        <v>UPDATE Almacenes_Movimientos SET Fecha ='2023-05-27'WHERE Id =1668</v>
      </c>
      <c r="Z126" s="11"/>
    </row>
    <row r="127" spans="1:26" x14ac:dyDescent="0.25">
      <c r="A127">
        <v>1669</v>
      </c>
      <c r="B127">
        <f>Configuracion!$B$4</f>
        <v>18687</v>
      </c>
      <c r="C127">
        <f>Configuracion!$B$4</f>
        <v>18687</v>
      </c>
      <c r="D127" s="12">
        <v>45079</v>
      </c>
      <c r="F127">
        <v>2</v>
      </c>
      <c r="G127">
        <v>2</v>
      </c>
      <c r="H127">
        <f>'Terceros-Clientes'!C128</f>
        <v>1592</v>
      </c>
      <c r="I127">
        <v>0</v>
      </c>
      <c r="J127">
        <v>-1</v>
      </c>
      <c r="K127" t="str">
        <f t="shared" si="4"/>
        <v>(18687,18687,'2023-6-2','',2,2,1592,0,-1),</v>
      </c>
      <c r="L127">
        <v>1</v>
      </c>
      <c r="M127">
        <f>'Terceros-Clientes'!H128</f>
        <v>0</v>
      </c>
      <c r="N127">
        <v>1</v>
      </c>
      <c r="O127">
        <f>Configuracion!$B$5</f>
        <v>2</v>
      </c>
      <c r="P127" t="str">
        <f t="shared" si="5"/>
        <v>(1669,1,0,1,2,0,0,0),</v>
      </c>
      <c r="Q127">
        <v>9</v>
      </c>
      <c r="R127" t="str">
        <f t="shared" si="6"/>
        <v>(1669,9,'2023-6-2',18687,''),</v>
      </c>
      <c r="T127" t="str">
        <f t="shared" si="7"/>
        <v>UPDATE Almacenes_Movimientos SET Fecha ='2023-05-27'WHERE Id =1669</v>
      </c>
      <c r="Z127" s="11"/>
    </row>
    <row r="128" spans="1:26" x14ac:dyDescent="0.25">
      <c r="A128">
        <v>1670</v>
      </c>
      <c r="B128">
        <f>Configuracion!$B$4</f>
        <v>18687</v>
      </c>
      <c r="C128">
        <f>Configuracion!$B$4</f>
        <v>18687</v>
      </c>
      <c r="D128" s="12">
        <v>45079</v>
      </c>
      <c r="F128">
        <v>2</v>
      </c>
      <c r="G128">
        <v>2</v>
      </c>
      <c r="H128">
        <f>'Terceros-Clientes'!C129</f>
        <v>1593</v>
      </c>
      <c r="I128">
        <v>0</v>
      </c>
      <c r="J128">
        <v>-1</v>
      </c>
      <c r="K128" t="str">
        <f t="shared" si="4"/>
        <v>(18687,18687,'2023-6-2','',2,2,1593,0,-1),</v>
      </c>
      <c r="L128">
        <v>1</v>
      </c>
      <c r="M128">
        <f>'Terceros-Clientes'!H129</f>
        <v>19000</v>
      </c>
      <c r="N128">
        <v>1</v>
      </c>
      <c r="O128">
        <f>Configuracion!$B$5</f>
        <v>2</v>
      </c>
      <c r="P128" t="str">
        <f t="shared" si="5"/>
        <v>(1670,1,19000,1,2,19000,19000,0),</v>
      </c>
      <c r="Q128">
        <v>9</v>
      </c>
      <c r="R128" t="str">
        <f t="shared" si="6"/>
        <v>(1670,9,'2023-6-2',18687,''),</v>
      </c>
      <c r="T128" t="str">
        <f t="shared" si="7"/>
        <v>UPDATE Almacenes_Movimientos SET Fecha ='2023-05-27'WHERE Id =1670</v>
      </c>
      <c r="Z128" s="11"/>
    </row>
    <row r="129" spans="1:26" x14ac:dyDescent="0.25">
      <c r="A129">
        <v>1671</v>
      </c>
      <c r="B129">
        <f>Configuracion!$B$4</f>
        <v>18687</v>
      </c>
      <c r="C129">
        <f>Configuracion!$B$4</f>
        <v>18687</v>
      </c>
      <c r="D129" s="12">
        <v>45079</v>
      </c>
      <c r="F129">
        <v>2</v>
      </c>
      <c r="G129">
        <v>2</v>
      </c>
      <c r="H129">
        <f>'Terceros-Clientes'!C130</f>
        <v>1594</v>
      </c>
      <c r="I129">
        <v>0</v>
      </c>
      <c r="J129">
        <v>-1</v>
      </c>
      <c r="K129" t="str">
        <f t="shared" si="4"/>
        <v>(18687,18687,'2023-6-2','',2,2,1594,0,-1),</v>
      </c>
      <c r="L129">
        <v>1</v>
      </c>
      <c r="M129">
        <f>'Terceros-Clientes'!H130</f>
        <v>20000</v>
      </c>
      <c r="N129">
        <v>1</v>
      </c>
      <c r="O129">
        <f>Configuracion!$B$5</f>
        <v>2</v>
      </c>
      <c r="P129" t="str">
        <f t="shared" si="5"/>
        <v>(1671,1,20000,1,2,20000,20000,0),</v>
      </c>
      <c r="Q129">
        <v>9</v>
      </c>
      <c r="R129" t="str">
        <f t="shared" si="6"/>
        <v>(1671,9,'2023-6-2',18687,''),</v>
      </c>
      <c r="T129" t="str">
        <f t="shared" si="7"/>
        <v>UPDATE Almacenes_Movimientos SET Fecha ='2023-05-27'WHERE Id =1671</v>
      </c>
      <c r="Z129" s="11"/>
    </row>
    <row r="130" spans="1:26" x14ac:dyDescent="0.25">
      <c r="A130">
        <v>1672</v>
      </c>
      <c r="B130">
        <f>Configuracion!$B$4</f>
        <v>18687</v>
      </c>
      <c r="C130">
        <f>Configuracion!$B$4</f>
        <v>18687</v>
      </c>
      <c r="D130" s="12">
        <v>45079</v>
      </c>
      <c r="F130">
        <v>2</v>
      </c>
      <c r="G130">
        <v>2</v>
      </c>
      <c r="H130">
        <f>'Terceros-Clientes'!C131</f>
        <v>1595</v>
      </c>
      <c r="I130">
        <v>0</v>
      </c>
      <c r="J130">
        <v>-1</v>
      </c>
      <c r="K130" t="str">
        <f t="shared" si="4"/>
        <v>(18687,18687,'2023-6-2','',2,2,1595,0,-1),</v>
      </c>
      <c r="L130">
        <v>1</v>
      </c>
      <c r="M130">
        <f>'Terceros-Clientes'!H131</f>
        <v>11000</v>
      </c>
      <c r="N130">
        <v>1</v>
      </c>
      <c r="O130">
        <f>Configuracion!$B$5</f>
        <v>2</v>
      </c>
      <c r="P130" t="str">
        <f t="shared" si="5"/>
        <v>(1672,1,11000,1,2,11000,11000,0),</v>
      </c>
      <c r="Q130">
        <v>9</v>
      </c>
      <c r="R130" t="str">
        <f t="shared" si="6"/>
        <v>(1672,9,'2023-6-2',18687,''),</v>
      </c>
      <c r="T130" t="str">
        <f t="shared" si="7"/>
        <v>UPDATE Almacenes_Movimientos SET Fecha ='2023-05-27'WHERE Id =1672</v>
      </c>
      <c r="Z130" s="11"/>
    </row>
    <row r="131" spans="1:26" x14ac:dyDescent="0.25">
      <c r="A131">
        <v>1673</v>
      </c>
      <c r="B131">
        <f>Configuracion!$B$4</f>
        <v>18687</v>
      </c>
      <c r="C131">
        <f>Configuracion!$B$4</f>
        <v>18687</v>
      </c>
      <c r="D131" s="12">
        <v>45079</v>
      </c>
      <c r="F131">
        <v>2</v>
      </c>
      <c r="G131">
        <v>2</v>
      </c>
      <c r="H131">
        <f>'Terceros-Clientes'!C132</f>
        <v>1596</v>
      </c>
      <c r="I131">
        <v>0</v>
      </c>
      <c r="J131">
        <v>-1</v>
      </c>
      <c r="K131" t="str">
        <f t="shared" ref="K131:K194" si="8">"("&amp;B131&amp;","&amp;C131&amp;",'"&amp; YEAR( D131) &amp; "-" &amp; MONTH(D131) &amp;"-"&amp; DAY(D131) &amp; "','" &amp; E131 &amp; "'," &amp; F131&amp; "," &amp;G131 &amp; "," &amp;H131 &amp; "," &amp;I131 &amp; "," &amp; J131 &amp;"),"</f>
        <v>(18687,18687,'2023-6-2','',2,2,1596,0,-1),</v>
      </c>
      <c r="L131">
        <v>1</v>
      </c>
      <c r="M131">
        <f>'Terceros-Clientes'!H132</f>
        <v>27000</v>
      </c>
      <c r="N131">
        <v>1</v>
      </c>
      <c r="O131">
        <f>Configuracion!$B$5</f>
        <v>2</v>
      </c>
      <c r="P131" t="str">
        <f t="shared" ref="P131:P194" si="9">"("&amp;A131&amp;","&amp;L131&amp; "," &amp; M131&amp; "," &amp;N131 &amp; "," &amp;O131 &amp; "," &amp;M131 &amp; "," &amp; M131 &amp;",0),"</f>
        <v>(1673,1,27000,1,2,27000,27000,0),</v>
      </c>
      <c r="Q131">
        <v>9</v>
      </c>
      <c r="R131" t="str">
        <f t="shared" ref="R131:R194" si="10">"("&amp;A131&amp;","&amp;Q131&amp;",'"&amp; YEAR( D131) &amp; "-" &amp; MONTH(D131) &amp;"-"&amp; DAY(D131) &amp; "'," &amp; C131 &amp; ",'" &amp; E131 &amp; "'),"</f>
        <v>(1673,9,'2023-6-2',18687,''),</v>
      </c>
      <c r="T131" t="str">
        <f t="shared" ref="T131:T194" si="11">"UPDATE Almacenes_Movimientos SET Fecha ='2023-05-27'" &amp; "WHERE Id =" &amp;A131</f>
        <v>UPDATE Almacenes_Movimientos SET Fecha ='2023-05-27'WHERE Id =1673</v>
      </c>
      <c r="Z131" s="11"/>
    </row>
    <row r="132" spans="1:26" x14ac:dyDescent="0.25">
      <c r="A132">
        <v>1674</v>
      </c>
      <c r="B132">
        <f>Configuracion!$B$4</f>
        <v>18687</v>
      </c>
      <c r="C132">
        <f>Configuracion!$B$4</f>
        <v>18687</v>
      </c>
      <c r="D132" s="12">
        <v>45079</v>
      </c>
      <c r="F132">
        <v>2</v>
      </c>
      <c r="G132">
        <v>2</v>
      </c>
      <c r="H132">
        <f>'Terceros-Clientes'!C133</f>
        <v>1597</v>
      </c>
      <c r="I132">
        <v>0</v>
      </c>
      <c r="J132">
        <v>-1</v>
      </c>
      <c r="K132" t="str">
        <f t="shared" si="8"/>
        <v>(18687,18687,'2023-6-2','',2,2,1597,0,-1),</v>
      </c>
      <c r="L132">
        <v>1</v>
      </c>
      <c r="M132">
        <f>'Terceros-Clientes'!H133</f>
        <v>17000</v>
      </c>
      <c r="N132">
        <v>1</v>
      </c>
      <c r="O132">
        <f>Configuracion!$B$5</f>
        <v>2</v>
      </c>
      <c r="P132" t="str">
        <f t="shared" si="9"/>
        <v>(1674,1,17000,1,2,17000,17000,0),</v>
      </c>
      <c r="Q132">
        <v>9</v>
      </c>
      <c r="R132" t="str">
        <f t="shared" si="10"/>
        <v>(1674,9,'2023-6-2',18687,''),</v>
      </c>
      <c r="T132" t="str">
        <f t="shared" si="11"/>
        <v>UPDATE Almacenes_Movimientos SET Fecha ='2023-05-27'WHERE Id =1674</v>
      </c>
      <c r="Z132" s="11"/>
    </row>
    <row r="133" spans="1:26" x14ac:dyDescent="0.25">
      <c r="A133">
        <v>1675</v>
      </c>
      <c r="B133">
        <f>Configuracion!$B$4</f>
        <v>18687</v>
      </c>
      <c r="C133">
        <f>Configuracion!$B$4</f>
        <v>18687</v>
      </c>
      <c r="D133" s="12">
        <v>45079</v>
      </c>
      <c r="F133">
        <v>2</v>
      </c>
      <c r="G133">
        <v>2</v>
      </c>
      <c r="H133">
        <f>'Terceros-Clientes'!C134</f>
        <v>1598</v>
      </c>
      <c r="I133">
        <v>0</v>
      </c>
      <c r="J133">
        <v>-1</v>
      </c>
      <c r="K133" t="str">
        <f t="shared" si="8"/>
        <v>(18687,18687,'2023-6-2','',2,2,1598,0,-1),</v>
      </c>
      <c r="L133">
        <v>1</v>
      </c>
      <c r="M133">
        <f>'Terceros-Clientes'!H134</f>
        <v>8000</v>
      </c>
      <c r="N133">
        <v>1</v>
      </c>
      <c r="O133">
        <f>Configuracion!$B$5</f>
        <v>2</v>
      </c>
      <c r="P133" t="str">
        <f t="shared" si="9"/>
        <v>(1675,1,8000,1,2,8000,8000,0),</v>
      </c>
      <c r="Q133">
        <v>9</v>
      </c>
      <c r="R133" t="str">
        <f t="shared" si="10"/>
        <v>(1675,9,'2023-6-2',18687,''),</v>
      </c>
      <c r="T133" t="str">
        <f t="shared" si="11"/>
        <v>UPDATE Almacenes_Movimientos SET Fecha ='2023-05-27'WHERE Id =1675</v>
      </c>
      <c r="Z133" s="11"/>
    </row>
    <row r="134" spans="1:26" x14ac:dyDescent="0.25">
      <c r="A134">
        <v>1676</v>
      </c>
      <c r="B134">
        <f>Configuracion!$B$4</f>
        <v>18687</v>
      </c>
      <c r="C134">
        <f>Configuracion!$B$4</f>
        <v>18687</v>
      </c>
      <c r="D134" s="12">
        <v>45079</v>
      </c>
      <c r="F134">
        <v>2</v>
      </c>
      <c r="G134">
        <v>2</v>
      </c>
      <c r="H134">
        <f>'Terceros-Clientes'!C135</f>
        <v>1599</v>
      </c>
      <c r="I134">
        <v>0</v>
      </c>
      <c r="J134">
        <v>-1</v>
      </c>
      <c r="K134" t="str">
        <f t="shared" si="8"/>
        <v>(18687,18687,'2023-6-2','',2,2,1599,0,-1),</v>
      </c>
      <c r="L134">
        <v>1</v>
      </c>
      <c r="M134">
        <f>'Terceros-Clientes'!H135</f>
        <v>13000</v>
      </c>
      <c r="N134">
        <v>1</v>
      </c>
      <c r="O134">
        <f>Configuracion!$B$5</f>
        <v>2</v>
      </c>
      <c r="P134" t="str">
        <f t="shared" si="9"/>
        <v>(1676,1,13000,1,2,13000,13000,0),</v>
      </c>
      <c r="Q134">
        <v>9</v>
      </c>
      <c r="R134" t="str">
        <f t="shared" si="10"/>
        <v>(1676,9,'2023-6-2',18687,''),</v>
      </c>
      <c r="T134" t="str">
        <f t="shared" si="11"/>
        <v>UPDATE Almacenes_Movimientos SET Fecha ='2023-05-27'WHERE Id =1676</v>
      </c>
      <c r="Z134" s="11"/>
    </row>
    <row r="135" spans="1:26" x14ac:dyDescent="0.25">
      <c r="A135">
        <v>1677</v>
      </c>
      <c r="B135">
        <f>Configuracion!$B$4</f>
        <v>18687</v>
      </c>
      <c r="C135">
        <f>Configuracion!$B$4</f>
        <v>18687</v>
      </c>
      <c r="D135" s="12">
        <v>45079</v>
      </c>
      <c r="F135">
        <v>2</v>
      </c>
      <c r="G135">
        <v>2</v>
      </c>
      <c r="H135">
        <f>'Terceros-Clientes'!C136</f>
        <v>1600</v>
      </c>
      <c r="I135">
        <v>0</v>
      </c>
      <c r="J135">
        <v>-1</v>
      </c>
      <c r="K135" t="str">
        <f t="shared" si="8"/>
        <v>(18687,18687,'2023-6-2','',2,2,1600,0,-1),</v>
      </c>
      <c r="L135">
        <v>1</v>
      </c>
      <c r="M135">
        <f>'Terceros-Clientes'!H136</f>
        <v>0</v>
      </c>
      <c r="N135">
        <v>1</v>
      </c>
      <c r="O135">
        <f>Configuracion!$B$5</f>
        <v>2</v>
      </c>
      <c r="P135" t="str">
        <f t="shared" si="9"/>
        <v>(1677,1,0,1,2,0,0,0),</v>
      </c>
      <c r="Q135">
        <v>9</v>
      </c>
      <c r="R135" t="str">
        <f t="shared" si="10"/>
        <v>(1677,9,'2023-6-2',18687,''),</v>
      </c>
      <c r="T135" t="str">
        <f t="shared" si="11"/>
        <v>UPDATE Almacenes_Movimientos SET Fecha ='2023-05-27'WHERE Id =1677</v>
      </c>
      <c r="Z135" s="11"/>
    </row>
    <row r="136" spans="1:26" x14ac:dyDescent="0.25">
      <c r="A136">
        <v>1678</v>
      </c>
      <c r="B136">
        <f>Configuracion!$B$4</f>
        <v>18687</v>
      </c>
      <c r="C136">
        <f>Configuracion!$B$4</f>
        <v>18687</v>
      </c>
      <c r="D136" s="12">
        <v>45079</v>
      </c>
      <c r="F136">
        <v>2</v>
      </c>
      <c r="G136">
        <v>2</v>
      </c>
      <c r="H136">
        <f>'Terceros-Clientes'!C137</f>
        <v>1601</v>
      </c>
      <c r="I136">
        <v>0</v>
      </c>
      <c r="J136">
        <v>-1</v>
      </c>
      <c r="K136" t="str">
        <f t="shared" si="8"/>
        <v>(18687,18687,'2023-6-2','',2,2,1601,0,-1),</v>
      </c>
      <c r="L136">
        <v>1</v>
      </c>
      <c r="M136">
        <f>'Terceros-Clientes'!H137</f>
        <v>3000</v>
      </c>
      <c r="N136">
        <v>1</v>
      </c>
      <c r="O136">
        <f>Configuracion!$B$5</f>
        <v>2</v>
      </c>
      <c r="P136" t="str">
        <f t="shared" si="9"/>
        <v>(1678,1,3000,1,2,3000,3000,0),</v>
      </c>
      <c r="Q136">
        <v>9</v>
      </c>
      <c r="R136" t="str">
        <f t="shared" si="10"/>
        <v>(1678,9,'2023-6-2',18687,''),</v>
      </c>
      <c r="T136" t="str">
        <f t="shared" si="11"/>
        <v>UPDATE Almacenes_Movimientos SET Fecha ='2023-05-27'WHERE Id =1678</v>
      </c>
      <c r="Z136" s="11"/>
    </row>
    <row r="137" spans="1:26" x14ac:dyDescent="0.25">
      <c r="A137">
        <v>1679</v>
      </c>
      <c r="B137">
        <f>Configuracion!$B$4</f>
        <v>18687</v>
      </c>
      <c r="C137">
        <f>Configuracion!$B$4</f>
        <v>18687</v>
      </c>
      <c r="D137" s="12">
        <v>45079</v>
      </c>
      <c r="F137">
        <v>2</v>
      </c>
      <c r="G137">
        <v>2</v>
      </c>
      <c r="H137">
        <f>'Terceros-Clientes'!C138</f>
        <v>1602</v>
      </c>
      <c r="I137">
        <v>0</v>
      </c>
      <c r="J137">
        <v>-1</v>
      </c>
      <c r="K137" t="str">
        <f t="shared" si="8"/>
        <v>(18687,18687,'2023-6-2','',2,2,1602,0,-1),</v>
      </c>
      <c r="L137">
        <v>1</v>
      </c>
      <c r="M137">
        <f>'Terceros-Clientes'!H138</f>
        <v>14000</v>
      </c>
      <c r="N137">
        <v>1</v>
      </c>
      <c r="O137">
        <f>Configuracion!$B$5</f>
        <v>2</v>
      </c>
      <c r="P137" t="str">
        <f t="shared" si="9"/>
        <v>(1679,1,14000,1,2,14000,14000,0),</v>
      </c>
      <c r="Q137">
        <v>9</v>
      </c>
      <c r="R137" t="str">
        <f t="shared" si="10"/>
        <v>(1679,9,'2023-6-2',18687,''),</v>
      </c>
      <c r="T137" t="str">
        <f t="shared" si="11"/>
        <v>UPDATE Almacenes_Movimientos SET Fecha ='2023-05-27'WHERE Id =1679</v>
      </c>
      <c r="Z137" s="11"/>
    </row>
    <row r="138" spans="1:26" x14ac:dyDescent="0.25">
      <c r="A138">
        <v>1680</v>
      </c>
      <c r="B138">
        <f>Configuracion!$B$4</f>
        <v>18687</v>
      </c>
      <c r="C138">
        <f>Configuracion!$B$4</f>
        <v>18687</v>
      </c>
      <c r="D138" s="12">
        <v>45079</v>
      </c>
      <c r="F138">
        <v>2</v>
      </c>
      <c r="G138">
        <v>2</v>
      </c>
      <c r="H138">
        <f>'Terceros-Clientes'!C139</f>
        <v>1603</v>
      </c>
      <c r="I138">
        <v>0</v>
      </c>
      <c r="J138">
        <v>-1</v>
      </c>
      <c r="K138" t="str">
        <f t="shared" si="8"/>
        <v>(18687,18687,'2023-6-2','',2,2,1603,0,-1),</v>
      </c>
      <c r="L138">
        <v>1</v>
      </c>
      <c r="M138">
        <f>'Terceros-Clientes'!H139</f>
        <v>0</v>
      </c>
      <c r="N138">
        <v>1</v>
      </c>
      <c r="O138">
        <f>Configuracion!$B$5</f>
        <v>2</v>
      </c>
      <c r="P138" t="str">
        <f t="shared" si="9"/>
        <v>(1680,1,0,1,2,0,0,0),</v>
      </c>
      <c r="Q138">
        <v>9</v>
      </c>
      <c r="R138" t="str">
        <f t="shared" si="10"/>
        <v>(1680,9,'2023-6-2',18687,''),</v>
      </c>
      <c r="T138" t="str">
        <f t="shared" si="11"/>
        <v>UPDATE Almacenes_Movimientos SET Fecha ='2023-05-27'WHERE Id =1680</v>
      </c>
      <c r="Z138" s="11"/>
    </row>
    <row r="139" spans="1:26" x14ac:dyDescent="0.25">
      <c r="A139">
        <v>1681</v>
      </c>
      <c r="B139">
        <f>Configuracion!$B$4</f>
        <v>18687</v>
      </c>
      <c r="C139">
        <f>Configuracion!$B$4</f>
        <v>18687</v>
      </c>
      <c r="D139" s="12">
        <v>45079</v>
      </c>
      <c r="F139">
        <v>2</v>
      </c>
      <c r="G139">
        <v>2</v>
      </c>
      <c r="H139">
        <f>'Terceros-Clientes'!C140</f>
        <v>1604</v>
      </c>
      <c r="I139">
        <v>0</v>
      </c>
      <c r="J139">
        <v>-1</v>
      </c>
      <c r="K139" t="str">
        <f t="shared" si="8"/>
        <v>(18687,18687,'2023-6-2','',2,2,1604,0,-1),</v>
      </c>
      <c r="L139">
        <v>1</v>
      </c>
      <c r="M139">
        <f>'Terceros-Clientes'!H140</f>
        <v>24000</v>
      </c>
      <c r="N139">
        <v>1</v>
      </c>
      <c r="O139">
        <f>Configuracion!$B$5</f>
        <v>2</v>
      </c>
      <c r="P139" t="str">
        <f t="shared" si="9"/>
        <v>(1681,1,24000,1,2,24000,24000,0),</v>
      </c>
      <c r="Q139">
        <v>9</v>
      </c>
      <c r="R139" t="str">
        <f t="shared" si="10"/>
        <v>(1681,9,'2023-6-2',18687,''),</v>
      </c>
      <c r="T139" t="str">
        <f t="shared" si="11"/>
        <v>UPDATE Almacenes_Movimientos SET Fecha ='2023-05-27'WHERE Id =1681</v>
      </c>
      <c r="Z139" s="11"/>
    </row>
    <row r="140" spans="1:26" x14ac:dyDescent="0.25">
      <c r="A140">
        <v>1682</v>
      </c>
      <c r="B140">
        <f>Configuracion!$B$4</f>
        <v>18687</v>
      </c>
      <c r="C140">
        <f>Configuracion!$B$4</f>
        <v>18687</v>
      </c>
      <c r="D140" s="12">
        <v>45079</v>
      </c>
      <c r="F140">
        <v>2</v>
      </c>
      <c r="G140">
        <v>2</v>
      </c>
      <c r="H140">
        <f>'Terceros-Clientes'!C141</f>
        <v>1605</v>
      </c>
      <c r="I140">
        <v>0</v>
      </c>
      <c r="J140">
        <v>-1</v>
      </c>
      <c r="K140" t="str">
        <f t="shared" si="8"/>
        <v>(18687,18687,'2023-6-2','',2,2,1605,0,-1),</v>
      </c>
      <c r="L140">
        <v>1</v>
      </c>
      <c r="M140">
        <f>'Terceros-Clientes'!H141</f>
        <v>6000</v>
      </c>
      <c r="N140">
        <v>1</v>
      </c>
      <c r="O140">
        <f>Configuracion!$B$5</f>
        <v>2</v>
      </c>
      <c r="P140" t="str">
        <f t="shared" si="9"/>
        <v>(1682,1,6000,1,2,6000,6000,0),</v>
      </c>
      <c r="Q140">
        <v>9</v>
      </c>
      <c r="R140" t="str">
        <f t="shared" si="10"/>
        <v>(1682,9,'2023-6-2',18687,''),</v>
      </c>
      <c r="T140" t="str">
        <f t="shared" si="11"/>
        <v>UPDATE Almacenes_Movimientos SET Fecha ='2023-05-27'WHERE Id =1682</v>
      </c>
      <c r="Z140" s="11"/>
    </row>
    <row r="141" spans="1:26" x14ac:dyDescent="0.25">
      <c r="A141">
        <v>1683</v>
      </c>
      <c r="B141">
        <f>Configuracion!$B$4</f>
        <v>18687</v>
      </c>
      <c r="C141">
        <f>Configuracion!$B$4</f>
        <v>18687</v>
      </c>
      <c r="D141" s="12">
        <v>45079</v>
      </c>
      <c r="F141">
        <v>2</v>
      </c>
      <c r="G141">
        <v>2</v>
      </c>
      <c r="H141">
        <f>'Terceros-Clientes'!C142</f>
        <v>1606</v>
      </c>
      <c r="I141">
        <v>0</v>
      </c>
      <c r="J141">
        <v>-1</v>
      </c>
      <c r="K141" t="str">
        <f t="shared" si="8"/>
        <v>(18687,18687,'2023-6-2','',2,2,1606,0,-1),</v>
      </c>
      <c r="L141">
        <v>1</v>
      </c>
      <c r="M141">
        <f>'Terceros-Clientes'!H142</f>
        <v>10000</v>
      </c>
      <c r="N141">
        <v>1</v>
      </c>
      <c r="O141">
        <f>Configuracion!$B$5</f>
        <v>2</v>
      </c>
      <c r="P141" t="str">
        <f t="shared" si="9"/>
        <v>(1683,1,10000,1,2,10000,10000,0),</v>
      </c>
      <c r="Q141">
        <v>9</v>
      </c>
      <c r="R141" t="str">
        <f t="shared" si="10"/>
        <v>(1683,9,'2023-6-2',18687,''),</v>
      </c>
      <c r="T141" t="str">
        <f t="shared" si="11"/>
        <v>UPDATE Almacenes_Movimientos SET Fecha ='2023-05-27'WHERE Id =1683</v>
      </c>
      <c r="Z141" s="11"/>
    </row>
    <row r="142" spans="1:26" x14ac:dyDescent="0.25">
      <c r="A142">
        <v>1684</v>
      </c>
      <c r="B142">
        <f>Configuracion!$B$4</f>
        <v>18687</v>
      </c>
      <c r="C142">
        <f>Configuracion!$B$4</f>
        <v>18687</v>
      </c>
      <c r="D142" s="12">
        <v>45079</v>
      </c>
      <c r="F142">
        <v>2</v>
      </c>
      <c r="G142">
        <v>2</v>
      </c>
      <c r="H142">
        <f>'Terceros-Clientes'!C143</f>
        <v>1607</v>
      </c>
      <c r="I142">
        <v>0</v>
      </c>
      <c r="J142">
        <v>-1</v>
      </c>
      <c r="K142" t="str">
        <f t="shared" si="8"/>
        <v>(18687,18687,'2023-6-2','',2,2,1607,0,-1),</v>
      </c>
      <c r="L142">
        <v>1</v>
      </c>
      <c r="M142">
        <f>'Terceros-Clientes'!H143</f>
        <v>0</v>
      </c>
      <c r="N142">
        <v>1</v>
      </c>
      <c r="O142">
        <f>Configuracion!$B$5</f>
        <v>2</v>
      </c>
      <c r="P142" t="str">
        <f t="shared" si="9"/>
        <v>(1684,1,0,1,2,0,0,0),</v>
      </c>
      <c r="Q142">
        <v>9</v>
      </c>
      <c r="R142" t="str">
        <f t="shared" si="10"/>
        <v>(1684,9,'2023-6-2',18687,''),</v>
      </c>
      <c r="T142" t="str">
        <f t="shared" si="11"/>
        <v>UPDATE Almacenes_Movimientos SET Fecha ='2023-05-27'WHERE Id =1684</v>
      </c>
      <c r="Z142" s="11"/>
    </row>
    <row r="143" spans="1:26" x14ac:dyDescent="0.25">
      <c r="A143">
        <v>1685</v>
      </c>
      <c r="B143">
        <f>Configuracion!$B$4</f>
        <v>18687</v>
      </c>
      <c r="C143">
        <f>Configuracion!$B$4</f>
        <v>18687</v>
      </c>
      <c r="D143" s="12">
        <v>45079</v>
      </c>
      <c r="F143">
        <v>2</v>
      </c>
      <c r="G143">
        <v>2</v>
      </c>
      <c r="H143">
        <f>'Terceros-Clientes'!C144</f>
        <v>1608</v>
      </c>
      <c r="I143">
        <v>0</v>
      </c>
      <c r="J143">
        <v>-1</v>
      </c>
      <c r="K143" t="str">
        <f t="shared" si="8"/>
        <v>(18687,18687,'2023-6-2','',2,2,1608,0,-1),</v>
      </c>
      <c r="L143">
        <v>1</v>
      </c>
      <c r="M143">
        <f>'Terceros-Clientes'!H144</f>
        <v>0</v>
      </c>
      <c r="N143">
        <v>1</v>
      </c>
      <c r="O143">
        <f>Configuracion!$B$5</f>
        <v>2</v>
      </c>
      <c r="P143" t="str">
        <f t="shared" si="9"/>
        <v>(1685,1,0,1,2,0,0,0),</v>
      </c>
      <c r="Q143">
        <v>9</v>
      </c>
      <c r="R143" t="str">
        <f t="shared" si="10"/>
        <v>(1685,9,'2023-6-2',18687,''),</v>
      </c>
      <c r="T143" t="str">
        <f t="shared" si="11"/>
        <v>UPDATE Almacenes_Movimientos SET Fecha ='2023-05-27'WHERE Id =1685</v>
      </c>
      <c r="Z143" s="11"/>
    </row>
    <row r="144" spans="1:26" x14ac:dyDescent="0.25">
      <c r="A144">
        <v>1686</v>
      </c>
      <c r="B144">
        <f>Configuracion!$B$4</f>
        <v>18687</v>
      </c>
      <c r="C144">
        <f>Configuracion!$B$4</f>
        <v>18687</v>
      </c>
      <c r="D144" s="12">
        <v>45079</v>
      </c>
      <c r="F144">
        <v>2</v>
      </c>
      <c r="G144">
        <v>2</v>
      </c>
      <c r="H144">
        <f>'Terceros-Clientes'!C145</f>
        <v>1609</v>
      </c>
      <c r="I144">
        <v>0</v>
      </c>
      <c r="J144">
        <v>-1</v>
      </c>
      <c r="K144" t="str">
        <f t="shared" si="8"/>
        <v>(18687,18687,'2023-6-2','',2,2,1609,0,-1),</v>
      </c>
      <c r="L144">
        <v>1</v>
      </c>
      <c r="M144">
        <f>'Terceros-Clientes'!H145</f>
        <v>7000</v>
      </c>
      <c r="N144">
        <v>1</v>
      </c>
      <c r="O144">
        <f>Configuracion!$B$5</f>
        <v>2</v>
      </c>
      <c r="P144" t="str">
        <f t="shared" si="9"/>
        <v>(1686,1,7000,1,2,7000,7000,0),</v>
      </c>
      <c r="Q144">
        <v>9</v>
      </c>
      <c r="R144" t="str">
        <f t="shared" si="10"/>
        <v>(1686,9,'2023-6-2',18687,''),</v>
      </c>
      <c r="T144" t="str">
        <f t="shared" si="11"/>
        <v>UPDATE Almacenes_Movimientos SET Fecha ='2023-05-27'WHERE Id =1686</v>
      </c>
      <c r="Z144" s="11"/>
    </row>
    <row r="145" spans="1:26" x14ac:dyDescent="0.25">
      <c r="A145">
        <v>1687</v>
      </c>
      <c r="B145">
        <f>Configuracion!$B$4</f>
        <v>18687</v>
      </c>
      <c r="C145">
        <f>Configuracion!$B$4</f>
        <v>18687</v>
      </c>
      <c r="D145" s="12">
        <v>45079</v>
      </c>
      <c r="F145">
        <v>2</v>
      </c>
      <c r="G145">
        <v>2</v>
      </c>
      <c r="H145">
        <f>'Terceros-Clientes'!C146</f>
        <v>1610</v>
      </c>
      <c r="I145">
        <v>0</v>
      </c>
      <c r="J145">
        <v>-1</v>
      </c>
      <c r="K145" t="str">
        <f t="shared" si="8"/>
        <v>(18687,18687,'2023-6-2','',2,2,1610,0,-1),</v>
      </c>
      <c r="L145">
        <v>1</v>
      </c>
      <c r="M145">
        <f>'Terceros-Clientes'!H146</f>
        <v>7000</v>
      </c>
      <c r="N145">
        <v>1</v>
      </c>
      <c r="O145">
        <f>Configuracion!$B$5</f>
        <v>2</v>
      </c>
      <c r="P145" t="str">
        <f t="shared" si="9"/>
        <v>(1687,1,7000,1,2,7000,7000,0),</v>
      </c>
      <c r="Q145">
        <v>9</v>
      </c>
      <c r="R145" t="str">
        <f t="shared" si="10"/>
        <v>(1687,9,'2023-6-2',18687,''),</v>
      </c>
      <c r="T145" t="str">
        <f t="shared" si="11"/>
        <v>UPDATE Almacenes_Movimientos SET Fecha ='2023-05-27'WHERE Id =1687</v>
      </c>
      <c r="Z145" s="11"/>
    </row>
    <row r="146" spans="1:26" x14ac:dyDescent="0.25">
      <c r="A146">
        <v>1688</v>
      </c>
      <c r="B146">
        <f>Configuracion!$B$4</f>
        <v>18687</v>
      </c>
      <c r="C146">
        <f>Configuracion!$B$4</f>
        <v>18687</v>
      </c>
      <c r="D146" s="12">
        <v>45079</v>
      </c>
      <c r="F146">
        <v>2</v>
      </c>
      <c r="G146">
        <v>2</v>
      </c>
      <c r="H146">
        <f>'Terceros-Clientes'!C147</f>
        <v>1611</v>
      </c>
      <c r="I146">
        <v>0</v>
      </c>
      <c r="J146">
        <v>-1</v>
      </c>
      <c r="K146" t="str">
        <f t="shared" si="8"/>
        <v>(18687,18687,'2023-6-2','',2,2,1611,0,-1),</v>
      </c>
      <c r="L146">
        <v>1</v>
      </c>
      <c r="M146">
        <f>'Terceros-Clientes'!H147</f>
        <v>0</v>
      </c>
      <c r="N146">
        <v>1</v>
      </c>
      <c r="O146">
        <f>Configuracion!$B$5</f>
        <v>2</v>
      </c>
      <c r="P146" t="str">
        <f t="shared" si="9"/>
        <v>(1688,1,0,1,2,0,0,0),</v>
      </c>
      <c r="Q146">
        <v>9</v>
      </c>
      <c r="R146" t="str">
        <f t="shared" si="10"/>
        <v>(1688,9,'2023-6-2',18687,''),</v>
      </c>
      <c r="T146" t="str">
        <f t="shared" si="11"/>
        <v>UPDATE Almacenes_Movimientos SET Fecha ='2023-05-27'WHERE Id =1688</v>
      </c>
      <c r="Z146" s="11"/>
    </row>
    <row r="147" spans="1:26" x14ac:dyDescent="0.25">
      <c r="A147">
        <v>1689</v>
      </c>
      <c r="B147">
        <f>Configuracion!$B$4</f>
        <v>18687</v>
      </c>
      <c r="C147">
        <f>Configuracion!$B$4</f>
        <v>18687</v>
      </c>
      <c r="D147" s="12">
        <v>45079</v>
      </c>
      <c r="F147">
        <v>2</v>
      </c>
      <c r="G147">
        <v>2</v>
      </c>
      <c r="H147">
        <f>'Terceros-Clientes'!C148</f>
        <v>1612</v>
      </c>
      <c r="I147">
        <v>0</v>
      </c>
      <c r="J147">
        <v>-1</v>
      </c>
      <c r="K147" t="str">
        <f t="shared" si="8"/>
        <v>(18687,18687,'2023-6-2','',2,2,1612,0,-1),</v>
      </c>
      <c r="L147">
        <v>1</v>
      </c>
      <c r="M147">
        <f>'Terceros-Clientes'!H148</f>
        <v>0</v>
      </c>
      <c r="N147">
        <v>1</v>
      </c>
      <c r="O147">
        <f>Configuracion!$B$5</f>
        <v>2</v>
      </c>
      <c r="P147" t="str">
        <f t="shared" si="9"/>
        <v>(1689,1,0,1,2,0,0,0),</v>
      </c>
      <c r="Q147">
        <v>9</v>
      </c>
      <c r="R147" t="str">
        <f t="shared" si="10"/>
        <v>(1689,9,'2023-6-2',18687,''),</v>
      </c>
      <c r="T147" t="str">
        <f t="shared" si="11"/>
        <v>UPDATE Almacenes_Movimientos SET Fecha ='2023-05-27'WHERE Id =1689</v>
      </c>
      <c r="Z147" s="11"/>
    </row>
    <row r="148" spans="1:26" x14ac:dyDescent="0.25">
      <c r="A148">
        <v>1690</v>
      </c>
      <c r="B148">
        <f>Configuracion!$B$4</f>
        <v>18687</v>
      </c>
      <c r="C148">
        <f>Configuracion!$B$4</f>
        <v>18687</v>
      </c>
      <c r="D148" s="12">
        <v>45079</v>
      </c>
      <c r="F148">
        <v>2</v>
      </c>
      <c r="G148">
        <v>2</v>
      </c>
      <c r="H148">
        <f>'Terceros-Clientes'!C149</f>
        <v>1613</v>
      </c>
      <c r="I148">
        <v>0</v>
      </c>
      <c r="J148">
        <v>-1</v>
      </c>
      <c r="K148" t="str">
        <f t="shared" si="8"/>
        <v>(18687,18687,'2023-6-2','',2,2,1613,0,-1),</v>
      </c>
      <c r="L148">
        <v>1</v>
      </c>
      <c r="M148">
        <f>'Terceros-Clientes'!H149</f>
        <v>13000</v>
      </c>
      <c r="N148">
        <v>1</v>
      </c>
      <c r="O148">
        <f>Configuracion!$B$5</f>
        <v>2</v>
      </c>
      <c r="P148" t="str">
        <f t="shared" si="9"/>
        <v>(1690,1,13000,1,2,13000,13000,0),</v>
      </c>
      <c r="Q148">
        <v>9</v>
      </c>
      <c r="R148" t="str">
        <f t="shared" si="10"/>
        <v>(1690,9,'2023-6-2',18687,''),</v>
      </c>
      <c r="T148" t="str">
        <f t="shared" si="11"/>
        <v>UPDATE Almacenes_Movimientos SET Fecha ='2023-05-27'WHERE Id =1690</v>
      </c>
      <c r="Z148" s="11"/>
    </row>
    <row r="149" spans="1:26" x14ac:dyDescent="0.25">
      <c r="A149">
        <v>1691</v>
      </c>
      <c r="B149">
        <f>Configuracion!$B$4</f>
        <v>18687</v>
      </c>
      <c r="C149">
        <f>Configuracion!$B$4</f>
        <v>18687</v>
      </c>
      <c r="D149" s="12">
        <v>45079</v>
      </c>
      <c r="F149">
        <v>2</v>
      </c>
      <c r="G149">
        <v>2</v>
      </c>
      <c r="H149">
        <f>'Terceros-Clientes'!C150</f>
        <v>1614</v>
      </c>
      <c r="I149">
        <v>0</v>
      </c>
      <c r="J149">
        <v>-1</v>
      </c>
      <c r="K149" t="str">
        <f t="shared" si="8"/>
        <v>(18687,18687,'2023-6-2','',2,2,1614,0,-1),</v>
      </c>
      <c r="L149">
        <v>1</v>
      </c>
      <c r="M149">
        <f>'Terceros-Clientes'!H150</f>
        <v>19000</v>
      </c>
      <c r="N149">
        <v>1</v>
      </c>
      <c r="O149">
        <f>Configuracion!$B$5</f>
        <v>2</v>
      </c>
      <c r="P149" t="str">
        <f t="shared" si="9"/>
        <v>(1691,1,19000,1,2,19000,19000,0),</v>
      </c>
      <c r="Q149">
        <v>9</v>
      </c>
      <c r="R149" t="str">
        <f t="shared" si="10"/>
        <v>(1691,9,'2023-6-2',18687,''),</v>
      </c>
      <c r="T149" t="str">
        <f t="shared" si="11"/>
        <v>UPDATE Almacenes_Movimientos SET Fecha ='2023-05-27'WHERE Id =1691</v>
      </c>
      <c r="Z149" s="11"/>
    </row>
    <row r="150" spans="1:26" x14ac:dyDescent="0.25">
      <c r="A150">
        <v>1692</v>
      </c>
      <c r="B150">
        <f>Configuracion!$B$4</f>
        <v>18687</v>
      </c>
      <c r="C150">
        <f>Configuracion!$B$4</f>
        <v>18687</v>
      </c>
      <c r="D150" s="12">
        <v>45079</v>
      </c>
      <c r="F150">
        <v>2</v>
      </c>
      <c r="G150">
        <v>2</v>
      </c>
      <c r="H150">
        <f>'Terceros-Clientes'!C151</f>
        <v>1615</v>
      </c>
      <c r="I150">
        <v>0</v>
      </c>
      <c r="J150">
        <v>-1</v>
      </c>
      <c r="K150" t="str">
        <f t="shared" si="8"/>
        <v>(18687,18687,'2023-6-2','',2,2,1615,0,-1),</v>
      </c>
      <c r="L150">
        <v>1</v>
      </c>
      <c r="M150">
        <f>'Terceros-Clientes'!H151</f>
        <v>11000</v>
      </c>
      <c r="N150">
        <v>1</v>
      </c>
      <c r="O150">
        <f>Configuracion!$B$5</f>
        <v>2</v>
      </c>
      <c r="P150" t="str">
        <f t="shared" si="9"/>
        <v>(1692,1,11000,1,2,11000,11000,0),</v>
      </c>
      <c r="Q150">
        <v>9</v>
      </c>
      <c r="R150" t="str">
        <f t="shared" si="10"/>
        <v>(1692,9,'2023-6-2',18687,''),</v>
      </c>
      <c r="T150" t="str">
        <f t="shared" si="11"/>
        <v>UPDATE Almacenes_Movimientos SET Fecha ='2023-05-27'WHERE Id =1692</v>
      </c>
      <c r="Z150" s="11"/>
    </row>
    <row r="151" spans="1:26" x14ac:dyDescent="0.25">
      <c r="A151">
        <v>1693</v>
      </c>
      <c r="B151">
        <f>Configuracion!$B$4</f>
        <v>18687</v>
      </c>
      <c r="C151">
        <f>Configuracion!$B$4</f>
        <v>18687</v>
      </c>
      <c r="D151" s="12">
        <v>45079</v>
      </c>
      <c r="F151">
        <v>2</v>
      </c>
      <c r="G151">
        <v>2</v>
      </c>
      <c r="H151">
        <f>'Terceros-Clientes'!C152</f>
        <v>1616</v>
      </c>
      <c r="I151">
        <v>0</v>
      </c>
      <c r="J151">
        <v>-1</v>
      </c>
      <c r="K151" t="str">
        <f t="shared" si="8"/>
        <v>(18687,18687,'2023-6-2','',2,2,1616,0,-1),</v>
      </c>
      <c r="L151">
        <v>1</v>
      </c>
      <c r="M151">
        <f>'Terceros-Clientes'!H152</f>
        <v>38000</v>
      </c>
      <c r="N151">
        <v>1</v>
      </c>
      <c r="O151">
        <f>Configuracion!$B$5</f>
        <v>2</v>
      </c>
      <c r="P151" t="str">
        <f t="shared" si="9"/>
        <v>(1693,1,38000,1,2,38000,38000,0),</v>
      </c>
      <c r="Q151">
        <v>9</v>
      </c>
      <c r="R151" t="str">
        <f t="shared" si="10"/>
        <v>(1693,9,'2023-6-2',18687,''),</v>
      </c>
      <c r="T151" t="str">
        <f t="shared" si="11"/>
        <v>UPDATE Almacenes_Movimientos SET Fecha ='2023-05-27'WHERE Id =1693</v>
      </c>
      <c r="Z151" s="11"/>
    </row>
    <row r="152" spans="1:26" x14ac:dyDescent="0.25">
      <c r="A152">
        <v>1694</v>
      </c>
      <c r="B152">
        <f>Configuracion!$B$4</f>
        <v>18687</v>
      </c>
      <c r="C152">
        <f>Configuracion!$B$4</f>
        <v>18687</v>
      </c>
      <c r="D152" s="12">
        <v>45079</v>
      </c>
      <c r="F152">
        <v>2</v>
      </c>
      <c r="G152">
        <v>2</v>
      </c>
      <c r="H152">
        <f>'Terceros-Clientes'!C153</f>
        <v>1617</v>
      </c>
      <c r="I152">
        <v>0</v>
      </c>
      <c r="J152">
        <v>-1</v>
      </c>
      <c r="K152" t="str">
        <f t="shared" si="8"/>
        <v>(18687,18687,'2023-6-2','',2,2,1617,0,-1),</v>
      </c>
      <c r="L152">
        <v>1</v>
      </c>
      <c r="M152">
        <f>'Terceros-Clientes'!H153</f>
        <v>11000</v>
      </c>
      <c r="N152">
        <v>1</v>
      </c>
      <c r="O152">
        <f>Configuracion!$B$5</f>
        <v>2</v>
      </c>
      <c r="P152" t="str">
        <f t="shared" si="9"/>
        <v>(1694,1,11000,1,2,11000,11000,0),</v>
      </c>
      <c r="Q152">
        <v>9</v>
      </c>
      <c r="R152" t="str">
        <f t="shared" si="10"/>
        <v>(1694,9,'2023-6-2',18687,''),</v>
      </c>
      <c r="T152" t="str">
        <f t="shared" si="11"/>
        <v>UPDATE Almacenes_Movimientos SET Fecha ='2023-05-27'WHERE Id =1694</v>
      </c>
      <c r="Z152" s="11"/>
    </row>
    <row r="153" spans="1:26" x14ac:dyDescent="0.25">
      <c r="A153">
        <v>1695</v>
      </c>
      <c r="B153">
        <f>Configuracion!$B$4</f>
        <v>18687</v>
      </c>
      <c r="C153">
        <f>Configuracion!$B$4</f>
        <v>18687</v>
      </c>
      <c r="D153" s="12">
        <v>45079</v>
      </c>
      <c r="F153">
        <v>2</v>
      </c>
      <c r="G153">
        <v>2</v>
      </c>
      <c r="H153">
        <f>'Terceros-Clientes'!C154</f>
        <v>1618</v>
      </c>
      <c r="I153">
        <v>0</v>
      </c>
      <c r="J153">
        <v>-1</v>
      </c>
      <c r="K153" t="str">
        <f t="shared" si="8"/>
        <v>(18687,18687,'2023-6-2','',2,2,1618,0,-1),</v>
      </c>
      <c r="L153">
        <v>1</v>
      </c>
      <c r="M153">
        <f>'Terceros-Clientes'!H154</f>
        <v>7000</v>
      </c>
      <c r="N153">
        <v>1</v>
      </c>
      <c r="O153">
        <f>Configuracion!$B$5</f>
        <v>2</v>
      </c>
      <c r="P153" t="str">
        <f t="shared" si="9"/>
        <v>(1695,1,7000,1,2,7000,7000,0),</v>
      </c>
      <c r="Q153">
        <v>9</v>
      </c>
      <c r="R153" t="str">
        <f t="shared" si="10"/>
        <v>(1695,9,'2023-6-2',18687,''),</v>
      </c>
      <c r="T153" t="str">
        <f t="shared" si="11"/>
        <v>UPDATE Almacenes_Movimientos SET Fecha ='2023-05-27'WHERE Id =1695</v>
      </c>
      <c r="Z153" s="11"/>
    </row>
    <row r="154" spans="1:26" x14ac:dyDescent="0.25">
      <c r="A154">
        <v>1696</v>
      </c>
      <c r="B154">
        <f>Configuracion!$B$4</f>
        <v>18687</v>
      </c>
      <c r="C154">
        <f>Configuracion!$B$4</f>
        <v>18687</v>
      </c>
      <c r="D154" s="12">
        <v>45079</v>
      </c>
      <c r="F154">
        <v>2</v>
      </c>
      <c r="G154">
        <v>2</v>
      </c>
      <c r="H154">
        <f>'Terceros-Clientes'!C155</f>
        <v>1619</v>
      </c>
      <c r="I154">
        <v>0</v>
      </c>
      <c r="J154">
        <v>-1</v>
      </c>
      <c r="K154" t="str">
        <f t="shared" si="8"/>
        <v>(18687,18687,'2023-6-2','',2,2,1619,0,-1),</v>
      </c>
      <c r="L154">
        <v>1</v>
      </c>
      <c r="M154">
        <f>'Terceros-Clientes'!H155</f>
        <v>2000</v>
      </c>
      <c r="N154">
        <v>1</v>
      </c>
      <c r="O154">
        <f>Configuracion!$B$5</f>
        <v>2</v>
      </c>
      <c r="P154" t="str">
        <f t="shared" si="9"/>
        <v>(1696,1,2000,1,2,2000,2000,0),</v>
      </c>
      <c r="Q154">
        <v>9</v>
      </c>
      <c r="R154" t="str">
        <f t="shared" si="10"/>
        <v>(1696,9,'2023-6-2',18687,''),</v>
      </c>
      <c r="T154" t="str">
        <f t="shared" si="11"/>
        <v>UPDATE Almacenes_Movimientos SET Fecha ='2023-05-27'WHERE Id =1696</v>
      </c>
      <c r="Z154" s="11"/>
    </row>
    <row r="155" spans="1:26" x14ac:dyDescent="0.25">
      <c r="A155">
        <v>1697</v>
      </c>
      <c r="B155">
        <f>Configuracion!$B$4</f>
        <v>18687</v>
      </c>
      <c r="C155">
        <f>Configuracion!$B$4</f>
        <v>18687</v>
      </c>
      <c r="D155" s="12">
        <v>45079</v>
      </c>
      <c r="F155">
        <v>2</v>
      </c>
      <c r="G155">
        <v>2</v>
      </c>
      <c r="H155">
        <f>'Terceros-Clientes'!C156</f>
        <v>1620</v>
      </c>
      <c r="I155">
        <v>0</v>
      </c>
      <c r="J155">
        <v>-1</v>
      </c>
      <c r="K155" t="str">
        <f t="shared" si="8"/>
        <v>(18687,18687,'2023-6-2','',2,2,1620,0,-1),</v>
      </c>
      <c r="L155">
        <v>1</v>
      </c>
      <c r="M155">
        <f>'Terceros-Clientes'!H156</f>
        <v>19000</v>
      </c>
      <c r="N155">
        <v>1</v>
      </c>
      <c r="O155">
        <f>Configuracion!$B$5</f>
        <v>2</v>
      </c>
      <c r="P155" t="str">
        <f t="shared" si="9"/>
        <v>(1697,1,19000,1,2,19000,19000,0),</v>
      </c>
      <c r="Q155">
        <v>9</v>
      </c>
      <c r="R155" t="str">
        <f t="shared" si="10"/>
        <v>(1697,9,'2023-6-2',18687,''),</v>
      </c>
      <c r="T155" t="str">
        <f t="shared" si="11"/>
        <v>UPDATE Almacenes_Movimientos SET Fecha ='2023-05-27'WHERE Id =1697</v>
      </c>
      <c r="Z155" s="11"/>
    </row>
    <row r="156" spans="1:26" x14ac:dyDescent="0.25">
      <c r="A156">
        <v>1698</v>
      </c>
      <c r="B156">
        <f>Configuracion!$B$4</f>
        <v>18687</v>
      </c>
      <c r="C156">
        <f>Configuracion!$B$4</f>
        <v>18687</v>
      </c>
      <c r="D156" s="12">
        <v>45079</v>
      </c>
      <c r="F156">
        <v>2</v>
      </c>
      <c r="G156">
        <v>2</v>
      </c>
      <c r="H156">
        <f>'Terceros-Clientes'!C157</f>
        <v>1621</v>
      </c>
      <c r="I156">
        <v>0</v>
      </c>
      <c r="J156">
        <v>-1</v>
      </c>
      <c r="K156" t="str">
        <f t="shared" si="8"/>
        <v>(18687,18687,'2023-6-2','',2,2,1621,0,-1),</v>
      </c>
      <c r="L156">
        <v>1</v>
      </c>
      <c r="M156">
        <f>'Terceros-Clientes'!H157</f>
        <v>20000</v>
      </c>
      <c r="N156">
        <v>1</v>
      </c>
      <c r="O156">
        <f>Configuracion!$B$5</f>
        <v>2</v>
      </c>
      <c r="P156" t="str">
        <f t="shared" si="9"/>
        <v>(1698,1,20000,1,2,20000,20000,0),</v>
      </c>
      <c r="Q156">
        <v>9</v>
      </c>
      <c r="R156" t="str">
        <f t="shared" si="10"/>
        <v>(1698,9,'2023-6-2',18687,''),</v>
      </c>
      <c r="T156" t="str">
        <f t="shared" si="11"/>
        <v>UPDATE Almacenes_Movimientos SET Fecha ='2023-05-27'WHERE Id =1698</v>
      </c>
      <c r="Z156" s="11"/>
    </row>
    <row r="157" spans="1:26" x14ac:dyDescent="0.25">
      <c r="A157">
        <v>1699</v>
      </c>
      <c r="B157">
        <f>Configuracion!$B$4</f>
        <v>18687</v>
      </c>
      <c r="C157">
        <f>Configuracion!$B$4</f>
        <v>18687</v>
      </c>
      <c r="D157" s="12">
        <v>45079</v>
      </c>
      <c r="F157">
        <v>2</v>
      </c>
      <c r="G157">
        <v>2</v>
      </c>
      <c r="H157">
        <f>'Terceros-Clientes'!C158</f>
        <v>1622</v>
      </c>
      <c r="I157">
        <v>0</v>
      </c>
      <c r="J157">
        <v>-1</v>
      </c>
      <c r="K157" t="str">
        <f t="shared" si="8"/>
        <v>(18687,18687,'2023-6-2','',2,2,1622,0,-1),</v>
      </c>
      <c r="L157">
        <v>1</v>
      </c>
      <c r="M157">
        <f>'Terceros-Clientes'!H158</f>
        <v>2000</v>
      </c>
      <c r="N157">
        <v>1</v>
      </c>
      <c r="O157">
        <f>Configuracion!$B$5</f>
        <v>2</v>
      </c>
      <c r="P157" t="str">
        <f t="shared" si="9"/>
        <v>(1699,1,2000,1,2,2000,2000,0),</v>
      </c>
      <c r="Q157">
        <v>9</v>
      </c>
      <c r="R157" t="str">
        <f t="shared" si="10"/>
        <v>(1699,9,'2023-6-2',18687,''),</v>
      </c>
      <c r="T157" t="str">
        <f t="shared" si="11"/>
        <v>UPDATE Almacenes_Movimientos SET Fecha ='2023-05-27'WHERE Id =1699</v>
      </c>
      <c r="Z157" s="11"/>
    </row>
    <row r="158" spans="1:26" x14ac:dyDescent="0.25">
      <c r="A158">
        <v>1700</v>
      </c>
      <c r="B158">
        <f>Configuracion!$B$4</f>
        <v>18687</v>
      </c>
      <c r="C158">
        <f>Configuracion!$B$4</f>
        <v>18687</v>
      </c>
      <c r="D158" s="12">
        <v>45079</v>
      </c>
      <c r="F158">
        <v>2</v>
      </c>
      <c r="G158">
        <v>2</v>
      </c>
      <c r="H158">
        <f>'Terceros-Clientes'!C159</f>
        <v>1623</v>
      </c>
      <c r="I158">
        <v>0</v>
      </c>
      <c r="J158">
        <v>-1</v>
      </c>
      <c r="K158" t="str">
        <f t="shared" si="8"/>
        <v>(18687,18687,'2023-6-2','',2,2,1623,0,-1),</v>
      </c>
      <c r="L158">
        <v>1</v>
      </c>
      <c r="M158">
        <f>'Terceros-Clientes'!H159</f>
        <v>3000</v>
      </c>
      <c r="N158">
        <v>1</v>
      </c>
      <c r="O158">
        <f>Configuracion!$B$5</f>
        <v>2</v>
      </c>
      <c r="P158" t="str">
        <f t="shared" si="9"/>
        <v>(1700,1,3000,1,2,3000,3000,0),</v>
      </c>
      <c r="Q158">
        <v>9</v>
      </c>
      <c r="R158" t="str">
        <f t="shared" si="10"/>
        <v>(1700,9,'2023-6-2',18687,''),</v>
      </c>
      <c r="T158" t="str">
        <f t="shared" si="11"/>
        <v>UPDATE Almacenes_Movimientos SET Fecha ='2023-05-27'WHERE Id =1700</v>
      </c>
      <c r="Z158" s="11"/>
    </row>
    <row r="159" spans="1:26" x14ac:dyDescent="0.25">
      <c r="A159">
        <v>1701</v>
      </c>
      <c r="B159">
        <f>Configuracion!$B$4</f>
        <v>18687</v>
      </c>
      <c r="C159">
        <f>Configuracion!$B$4</f>
        <v>18687</v>
      </c>
      <c r="D159" s="12">
        <v>45079</v>
      </c>
      <c r="F159">
        <v>2</v>
      </c>
      <c r="G159">
        <v>2</v>
      </c>
      <c r="H159">
        <f>'Terceros-Clientes'!C160</f>
        <v>1624</v>
      </c>
      <c r="I159">
        <v>0</v>
      </c>
      <c r="J159">
        <v>-1</v>
      </c>
      <c r="K159" t="str">
        <f t="shared" si="8"/>
        <v>(18687,18687,'2023-6-2','',2,2,1624,0,-1),</v>
      </c>
      <c r="L159">
        <v>1</v>
      </c>
      <c r="M159">
        <f>'Terceros-Clientes'!H160</f>
        <v>0</v>
      </c>
      <c r="N159">
        <v>1</v>
      </c>
      <c r="O159">
        <f>Configuracion!$B$5</f>
        <v>2</v>
      </c>
      <c r="P159" t="str">
        <f t="shared" si="9"/>
        <v>(1701,1,0,1,2,0,0,0),</v>
      </c>
      <c r="Q159">
        <v>9</v>
      </c>
      <c r="R159" t="str">
        <f t="shared" si="10"/>
        <v>(1701,9,'2023-6-2',18687,''),</v>
      </c>
      <c r="T159" t="str">
        <f t="shared" si="11"/>
        <v>UPDATE Almacenes_Movimientos SET Fecha ='2023-05-27'WHERE Id =1701</v>
      </c>
      <c r="Z159" s="11"/>
    </row>
    <row r="160" spans="1:26" x14ac:dyDescent="0.25">
      <c r="A160">
        <v>1702</v>
      </c>
      <c r="B160">
        <f>Configuracion!$B$4</f>
        <v>18687</v>
      </c>
      <c r="C160">
        <f>Configuracion!$B$4</f>
        <v>18687</v>
      </c>
      <c r="D160" s="12">
        <v>45079</v>
      </c>
      <c r="F160">
        <v>2</v>
      </c>
      <c r="G160">
        <v>2</v>
      </c>
      <c r="H160">
        <f>'Terceros-Clientes'!C161</f>
        <v>1625</v>
      </c>
      <c r="I160">
        <v>0</v>
      </c>
      <c r="J160">
        <v>-1</v>
      </c>
      <c r="K160" t="str">
        <f t="shared" si="8"/>
        <v>(18687,18687,'2023-6-2','',2,2,1625,0,-1),</v>
      </c>
      <c r="L160">
        <v>1</v>
      </c>
      <c r="M160">
        <f>'Terceros-Clientes'!H161</f>
        <v>4000</v>
      </c>
      <c r="N160">
        <v>1</v>
      </c>
      <c r="O160">
        <f>Configuracion!$B$5</f>
        <v>2</v>
      </c>
      <c r="P160" t="str">
        <f t="shared" si="9"/>
        <v>(1702,1,4000,1,2,4000,4000,0),</v>
      </c>
      <c r="Q160">
        <v>9</v>
      </c>
      <c r="R160" t="str">
        <f t="shared" si="10"/>
        <v>(1702,9,'2023-6-2',18687,''),</v>
      </c>
      <c r="T160" t="str">
        <f t="shared" si="11"/>
        <v>UPDATE Almacenes_Movimientos SET Fecha ='2023-05-27'WHERE Id =1702</v>
      </c>
      <c r="Z160" s="11"/>
    </row>
    <row r="161" spans="1:26" x14ac:dyDescent="0.25">
      <c r="A161">
        <v>1703</v>
      </c>
      <c r="B161">
        <f>Configuracion!$B$4</f>
        <v>18687</v>
      </c>
      <c r="C161">
        <f>Configuracion!$B$4</f>
        <v>18687</v>
      </c>
      <c r="D161" s="12">
        <v>45079</v>
      </c>
      <c r="F161">
        <v>2</v>
      </c>
      <c r="G161">
        <v>2</v>
      </c>
      <c r="H161">
        <f>'Terceros-Clientes'!C162</f>
        <v>1626</v>
      </c>
      <c r="I161">
        <v>0</v>
      </c>
      <c r="J161">
        <v>-1</v>
      </c>
      <c r="K161" t="str">
        <f t="shared" si="8"/>
        <v>(18687,18687,'2023-6-2','',2,2,1626,0,-1),</v>
      </c>
      <c r="L161">
        <v>1</v>
      </c>
      <c r="M161">
        <f>'Terceros-Clientes'!H162</f>
        <v>1000</v>
      </c>
      <c r="N161">
        <v>1</v>
      </c>
      <c r="O161">
        <f>Configuracion!$B$5</f>
        <v>2</v>
      </c>
      <c r="P161" t="str">
        <f t="shared" si="9"/>
        <v>(1703,1,1000,1,2,1000,1000,0),</v>
      </c>
      <c r="Q161">
        <v>9</v>
      </c>
      <c r="R161" t="str">
        <f t="shared" si="10"/>
        <v>(1703,9,'2023-6-2',18687,''),</v>
      </c>
      <c r="T161" t="str">
        <f t="shared" si="11"/>
        <v>UPDATE Almacenes_Movimientos SET Fecha ='2023-05-27'WHERE Id =1703</v>
      </c>
      <c r="Z161" s="11"/>
    </row>
    <row r="162" spans="1:26" x14ac:dyDescent="0.25">
      <c r="A162">
        <v>1704</v>
      </c>
      <c r="B162">
        <f>Configuracion!$B$4</f>
        <v>18687</v>
      </c>
      <c r="C162">
        <f>Configuracion!$B$4</f>
        <v>18687</v>
      </c>
      <c r="D162" s="12">
        <v>45079</v>
      </c>
      <c r="F162">
        <v>2</v>
      </c>
      <c r="G162">
        <v>2</v>
      </c>
      <c r="H162">
        <f>'Terceros-Clientes'!C163</f>
        <v>1627</v>
      </c>
      <c r="I162">
        <v>0</v>
      </c>
      <c r="J162">
        <v>-1</v>
      </c>
      <c r="K162" t="str">
        <f t="shared" si="8"/>
        <v>(18687,18687,'2023-6-2','',2,2,1627,0,-1),</v>
      </c>
      <c r="L162">
        <v>1</v>
      </c>
      <c r="M162">
        <f>'Terceros-Clientes'!H163</f>
        <v>10000</v>
      </c>
      <c r="N162">
        <v>1</v>
      </c>
      <c r="O162">
        <f>Configuracion!$B$5</f>
        <v>2</v>
      </c>
      <c r="P162" t="str">
        <f t="shared" si="9"/>
        <v>(1704,1,10000,1,2,10000,10000,0),</v>
      </c>
      <c r="Q162">
        <v>9</v>
      </c>
      <c r="R162" t="str">
        <f t="shared" si="10"/>
        <v>(1704,9,'2023-6-2',18687,''),</v>
      </c>
      <c r="T162" t="str">
        <f t="shared" si="11"/>
        <v>UPDATE Almacenes_Movimientos SET Fecha ='2023-05-27'WHERE Id =1704</v>
      </c>
      <c r="Z162" s="11"/>
    </row>
    <row r="163" spans="1:26" x14ac:dyDescent="0.25">
      <c r="A163">
        <v>1705</v>
      </c>
      <c r="B163">
        <f>Configuracion!$B$4</f>
        <v>18687</v>
      </c>
      <c r="C163">
        <f>Configuracion!$B$4</f>
        <v>18687</v>
      </c>
      <c r="D163" s="12">
        <v>45079</v>
      </c>
      <c r="F163">
        <v>2</v>
      </c>
      <c r="G163">
        <v>2</v>
      </c>
      <c r="H163">
        <f>'Terceros-Clientes'!C164</f>
        <v>1628</v>
      </c>
      <c r="I163">
        <v>0</v>
      </c>
      <c r="J163">
        <v>-1</v>
      </c>
      <c r="K163" t="str">
        <f t="shared" si="8"/>
        <v>(18687,18687,'2023-6-2','',2,2,1628,0,-1),</v>
      </c>
      <c r="L163">
        <v>1</v>
      </c>
      <c r="M163">
        <f>'Terceros-Clientes'!H164</f>
        <v>10000</v>
      </c>
      <c r="N163">
        <v>1</v>
      </c>
      <c r="O163">
        <f>Configuracion!$B$5</f>
        <v>2</v>
      </c>
      <c r="P163" t="str">
        <f t="shared" si="9"/>
        <v>(1705,1,10000,1,2,10000,10000,0),</v>
      </c>
      <c r="Q163">
        <v>9</v>
      </c>
      <c r="R163" t="str">
        <f t="shared" si="10"/>
        <v>(1705,9,'2023-6-2',18687,''),</v>
      </c>
      <c r="T163" t="str">
        <f t="shared" si="11"/>
        <v>UPDATE Almacenes_Movimientos SET Fecha ='2023-05-27'WHERE Id =1705</v>
      </c>
      <c r="Z163" s="11"/>
    </row>
    <row r="164" spans="1:26" x14ac:dyDescent="0.25">
      <c r="A164">
        <v>1706</v>
      </c>
      <c r="B164">
        <f>Configuracion!$B$4</f>
        <v>18687</v>
      </c>
      <c r="C164">
        <f>Configuracion!$B$4</f>
        <v>18687</v>
      </c>
      <c r="D164" s="12">
        <v>45079</v>
      </c>
      <c r="F164">
        <v>2</v>
      </c>
      <c r="G164">
        <v>2</v>
      </c>
      <c r="H164">
        <f>'Terceros-Clientes'!C165</f>
        <v>1629</v>
      </c>
      <c r="I164">
        <v>0</v>
      </c>
      <c r="J164">
        <v>-1</v>
      </c>
      <c r="K164" t="str">
        <f t="shared" si="8"/>
        <v>(18687,18687,'2023-6-2','',2,2,1629,0,-1),</v>
      </c>
      <c r="L164">
        <v>1</v>
      </c>
      <c r="M164">
        <f>'Terceros-Clientes'!H165</f>
        <v>8000</v>
      </c>
      <c r="N164">
        <v>1</v>
      </c>
      <c r="O164">
        <f>Configuracion!$B$5</f>
        <v>2</v>
      </c>
      <c r="P164" t="str">
        <f t="shared" si="9"/>
        <v>(1706,1,8000,1,2,8000,8000,0),</v>
      </c>
      <c r="Q164">
        <v>9</v>
      </c>
      <c r="R164" t="str">
        <f t="shared" si="10"/>
        <v>(1706,9,'2023-6-2',18687,''),</v>
      </c>
      <c r="T164" t="str">
        <f t="shared" si="11"/>
        <v>UPDATE Almacenes_Movimientos SET Fecha ='2023-05-27'WHERE Id =1706</v>
      </c>
      <c r="Z164" s="11"/>
    </row>
    <row r="165" spans="1:26" x14ac:dyDescent="0.25">
      <c r="A165">
        <v>1707</v>
      </c>
      <c r="B165">
        <f>Configuracion!$B$4</f>
        <v>18687</v>
      </c>
      <c r="C165">
        <f>Configuracion!$B$4</f>
        <v>18687</v>
      </c>
      <c r="D165" s="12">
        <v>45079</v>
      </c>
      <c r="F165">
        <v>2</v>
      </c>
      <c r="G165">
        <v>2</v>
      </c>
      <c r="H165">
        <f>'Terceros-Clientes'!C166</f>
        <v>1630</v>
      </c>
      <c r="I165">
        <v>0</v>
      </c>
      <c r="J165">
        <v>-1</v>
      </c>
      <c r="K165" t="str">
        <f t="shared" si="8"/>
        <v>(18687,18687,'2023-6-2','',2,2,1630,0,-1),</v>
      </c>
      <c r="L165">
        <v>1</v>
      </c>
      <c r="M165">
        <f>'Terceros-Clientes'!H166</f>
        <v>29000</v>
      </c>
      <c r="N165">
        <v>1</v>
      </c>
      <c r="O165">
        <f>Configuracion!$B$5</f>
        <v>2</v>
      </c>
      <c r="P165" t="str">
        <f t="shared" si="9"/>
        <v>(1707,1,29000,1,2,29000,29000,0),</v>
      </c>
      <c r="Q165">
        <v>9</v>
      </c>
      <c r="R165" t="str">
        <f t="shared" si="10"/>
        <v>(1707,9,'2023-6-2',18687,''),</v>
      </c>
      <c r="T165" t="str">
        <f t="shared" si="11"/>
        <v>UPDATE Almacenes_Movimientos SET Fecha ='2023-05-27'WHERE Id =1707</v>
      </c>
      <c r="Z165" s="11"/>
    </row>
    <row r="166" spans="1:26" x14ac:dyDescent="0.25">
      <c r="A166">
        <v>1708</v>
      </c>
      <c r="B166">
        <f>Configuracion!$B$4</f>
        <v>18687</v>
      </c>
      <c r="C166">
        <f>Configuracion!$B$4</f>
        <v>18687</v>
      </c>
      <c r="D166" s="12">
        <v>45079</v>
      </c>
      <c r="F166">
        <v>2</v>
      </c>
      <c r="G166">
        <v>2</v>
      </c>
      <c r="H166">
        <f>'Terceros-Clientes'!C167</f>
        <v>1631</v>
      </c>
      <c r="I166">
        <v>0</v>
      </c>
      <c r="J166">
        <v>-1</v>
      </c>
      <c r="K166" t="str">
        <f t="shared" si="8"/>
        <v>(18687,18687,'2023-6-2','',2,2,1631,0,-1),</v>
      </c>
      <c r="L166">
        <v>1</v>
      </c>
      <c r="M166">
        <f>'Terceros-Clientes'!H167</f>
        <v>5000</v>
      </c>
      <c r="N166">
        <v>1</v>
      </c>
      <c r="O166">
        <f>Configuracion!$B$5</f>
        <v>2</v>
      </c>
      <c r="P166" t="str">
        <f t="shared" si="9"/>
        <v>(1708,1,5000,1,2,5000,5000,0),</v>
      </c>
      <c r="Q166">
        <v>9</v>
      </c>
      <c r="R166" t="str">
        <f t="shared" si="10"/>
        <v>(1708,9,'2023-6-2',18687,''),</v>
      </c>
      <c r="T166" t="str">
        <f t="shared" si="11"/>
        <v>UPDATE Almacenes_Movimientos SET Fecha ='2023-05-27'WHERE Id =1708</v>
      </c>
      <c r="Z166" s="11"/>
    </row>
    <row r="167" spans="1:26" x14ac:dyDescent="0.25">
      <c r="A167">
        <v>1709</v>
      </c>
      <c r="B167">
        <f>Configuracion!$B$4</f>
        <v>18687</v>
      </c>
      <c r="C167">
        <f>Configuracion!$B$4</f>
        <v>18687</v>
      </c>
      <c r="D167" s="12">
        <v>45079</v>
      </c>
      <c r="F167">
        <v>2</v>
      </c>
      <c r="G167">
        <v>2</v>
      </c>
      <c r="H167">
        <f>'Terceros-Clientes'!C168</f>
        <v>1632</v>
      </c>
      <c r="I167">
        <v>0</v>
      </c>
      <c r="J167">
        <v>-1</v>
      </c>
      <c r="K167" t="str">
        <f t="shared" si="8"/>
        <v>(18687,18687,'2023-6-2','',2,2,1632,0,-1),</v>
      </c>
      <c r="L167">
        <v>1</v>
      </c>
      <c r="M167">
        <f>'Terceros-Clientes'!H168</f>
        <v>14000</v>
      </c>
      <c r="N167">
        <v>1</v>
      </c>
      <c r="O167">
        <f>Configuracion!$B$5</f>
        <v>2</v>
      </c>
      <c r="P167" t="str">
        <f t="shared" si="9"/>
        <v>(1709,1,14000,1,2,14000,14000,0),</v>
      </c>
      <c r="Q167">
        <v>9</v>
      </c>
      <c r="R167" t="str">
        <f t="shared" si="10"/>
        <v>(1709,9,'2023-6-2',18687,''),</v>
      </c>
      <c r="T167" t="str">
        <f t="shared" si="11"/>
        <v>UPDATE Almacenes_Movimientos SET Fecha ='2023-05-27'WHERE Id =1709</v>
      </c>
      <c r="Z167" s="11"/>
    </row>
    <row r="168" spans="1:26" x14ac:dyDescent="0.25">
      <c r="A168">
        <v>1710</v>
      </c>
      <c r="B168">
        <f>Configuracion!$B$4</f>
        <v>18687</v>
      </c>
      <c r="C168">
        <f>Configuracion!$B$4</f>
        <v>18687</v>
      </c>
      <c r="D168" s="12">
        <v>45079</v>
      </c>
      <c r="F168">
        <v>2</v>
      </c>
      <c r="G168">
        <v>2</v>
      </c>
      <c r="H168">
        <f>'Terceros-Clientes'!C169</f>
        <v>1633</v>
      </c>
      <c r="I168">
        <v>0</v>
      </c>
      <c r="J168">
        <v>-1</v>
      </c>
      <c r="K168" t="str">
        <f t="shared" si="8"/>
        <v>(18687,18687,'2023-6-2','',2,2,1633,0,-1),</v>
      </c>
      <c r="L168">
        <v>1</v>
      </c>
      <c r="M168">
        <f>'Terceros-Clientes'!H169</f>
        <v>19000</v>
      </c>
      <c r="N168">
        <v>1</v>
      </c>
      <c r="O168">
        <f>Configuracion!$B$5</f>
        <v>2</v>
      </c>
      <c r="P168" t="str">
        <f t="shared" si="9"/>
        <v>(1710,1,19000,1,2,19000,19000,0),</v>
      </c>
      <c r="Q168">
        <v>9</v>
      </c>
      <c r="R168" t="str">
        <f t="shared" si="10"/>
        <v>(1710,9,'2023-6-2',18687,''),</v>
      </c>
      <c r="T168" t="str">
        <f t="shared" si="11"/>
        <v>UPDATE Almacenes_Movimientos SET Fecha ='2023-05-27'WHERE Id =1710</v>
      </c>
      <c r="Z168" s="11"/>
    </row>
    <row r="169" spans="1:26" x14ac:dyDescent="0.25">
      <c r="A169">
        <v>1711</v>
      </c>
      <c r="B169">
        <f>Configuracion!$B$4</f>
        <v>18687</v>
      </c>
      <c r="C169">
        <f>Configuracion!$B$4</f>
        <v>18687</v>
      </c>
      <c r="D169" s="12">
        <v>45079</v>
      </c>
      <c r="F169">
        <v>2</v>
      </c>
      <c r="G169">
        <v>2</v>
      </c>
      <c r="H169">
        <f>'Terceros-Clientes'!C170</f>
        <v>1634</v>
      </c>
      <c r="I169">
        <v>0</v>
      </c>
      <c r="J169">
        <v>-1</v>
      </c>
      <c r="K169" t="str">
        <f t="shared" si="8"/>
        <v>(18687,18687,'2023-6-2','',2,2,1634,0,-1),</v>
      </c>
      <c r="L169">
        <v>1</v>
      </c>
      <c r="M169">
        <f>'Terceros-Clientes'!H170</f>
        <v>2000</v>
      </c>
      <c r="N169">
        <v>1</v>
      </c>
      <c r="O169">
        <f>Configuracion!$B$5</f>
        <v>2</v>
      </c>
      <c r="P169" t="str">
        <f t="shared" si="9"/>
        <v>(1711,1,2000,1,2,2000,2000,0),</v>
      </c>
      <c r="Q169">
        <v>9</v>
      </c>
      <c r="R169" t="str">
        <f t="shared" si="10"/>
        <v>(1711,9,'2023-6-2',18687,''),</v>
      </c>
      <c r="T169" t="str">
        <f t="shared" si="11"/>
        <v>UPDATE Almacenes_Movimientos SET Fecha ='2023-05-27'WHERE Id =1711</v>
      </c>
      <c r="Z169" s="11"/>
    </row>
    <row r="170" spans="1:26" x14ac:dyDescent="0.25">
      <c r="A170">
        <v>1712</v>
      </c>
      <c r="B170">
        <f>Configuracion!$B$4</f>
        <v>18687</v>
      </c>
      <c r="C170">
        <f>Configuracion!$B$4</f>
        <v>18687</v>
      </c>
      <c r="D170" s="12">
        <v>45079</v>
      </c>
      <c r="F170">
        <v>2</v>
      </c>
      <c r="G170">
        <v>2</v>
      </c>
      <c r="H170">
        <f>'Terceros-Clientes'!C171</f>
        <v>1635</v>
      </c>
      <c r="I170">
        <v>0</v>
      </c>
      <c r="J170">
        <v>-1</v>
      </c>
      <c r="K170" t="str">
        <f t="shared" si="8"/>
        <v>(18687,18687,'2023-6-2','',2,2,1635,0,-1),</v>
      </c>
      <c r="L170">
        <v>1</v>
      </c>
      <c r="M170">
        <f>'Terceros-Clientes'!H171</f>
        <v>12000</v>
      </c>
      <c r="N170">
        <v>1</v>
      </c>
      <c r="O170">
        <f>Configuracion!$B$5</f>
        <v>2</v>
      </c>
      <c r="P170" t="str">
        <f t="shared" si="9"/>
        <v>(1712,1,12000,1,2,12000,12000,0),</v>
      </c>
      <c r="Q170">
        <v>9</v>
      </c>
      <c r="R170" t="str">
        <f t="shared" si="10"/>
        <v>(1712,9,'2023-6-2',18687,''),</v>
      </c>
      <c r="T170" t="str">
        <f t="shared" si="11"/>
        <v>UPDATE Almacenes_Movimientos SET Fecha ='2023-05-27'WHERE Id =1712</v>
      </c>
      <c r="Z170" s="11"/>
    </row>
    <row r="171" spans="1:26" x14ac:dyDescent="0.25">
      <c r="A171">
        <v>1713</v>
      </c>
      <c r="B171">
        <f>Configuracion!$B$4</f>
        <v>18687</v>
      </c>
      <c r="C171">
        <f>Configuracion!$B$4</f>
        <v>18687</v>
      </c>
      <c r="D171" s="12">
        <v>45079</v>
      </c>
      <c r="F171">
        <v>2</v>
      </c>
      <c r="G171">
        <v>2</v>
      </c>
      <c r="H171">
        <f>'Terceros-Clientes'!C172</f>
        <v>1636</v>
      </c>
      <c r="I171">
        <v>0</v>
      </c>
      <c r="J171">
        <v>-1</v>
      </c>
      <c r="K171" t="str">
        <f t="shared" si="8"/>
        <v>(18687,18687,'2023-6-2','',2,2,1636,0,-1),</v>
      </c>
      <c r="L171">
        <v>1</v>
      </c>
      <c r="M171">
        <f>'Terceros-Clientes'!H172</f>
        <v>0</v>
      </c>
      <c r="N171">
        <v>1</v>
      </c>
      <c r="O171">
        <f>Configuracion!$B$5</f>
        <v>2</v>
      </c>
      <c r="P171" t="str">
        <f t="shared" si="9"/>
        <v>(1713,1,0,1,2,0,0,0),</v>
      </c>
      <c r="Q171">
        <v>9</v>
      </c>
      <c r="R171" t="str">
        <f t="shared" si="10"/>
        <v>(1713,9,'2023-6-2',18687,''),</v>
      </c>
      <c r="T171" t="str">
        <f t="shared" si="11"/>
        <v>UPDATE Almacenes_Movimientos SET Fecha ='2023-05-27'WHERE Id =1713</v>
      </c>
      <c r="Z171" s="11"/>
    </row>
    <row r="172" spans="1:26" x14ac:dyDescent="0.25">
      <c r="A172">
        <v>1714</v>
      </c>
      <c r="B172">
        <f>Configuracion!$B$4</f>
        <v>18687</v>
      </c>
      <c r="C172">
        <f>Configuracion!$B$4</f>
        <v>18687</v>
      </c>
      <c r="D172" s="12">
        <v>45079</v>
      </c>
      <c r="F172">
        <v>2</v>
      </c>
      <c r="G172">
        <v>2</v>
      </c>
      <c r="H172">
        <f>'Terceros-Clientes'!C173</f>
        <v>1637</v>
      </c>
      <c r="I172">
        <v>0</v>
      </c>
      <c r="J172">
        <v>-1</v>
      </c>
      <c r="K172" t="str">
        <f t="shared" si="8"/>
        <v>(18687,18687,'2023-6-2','',2,2,1637,0,-1),</v>
      </c>
      <c r="L172">
        <v>1</v>
      </c>
      <c r="M172">
        <f>'Terceros-Clientes'!H173</f>
        <v>0</v>
      </c>
      <c r="N172">
        <v>1</v>
      </c>
      <c r="O172">
        <f>Configuracion!$B$5</f>
        <v>2</v>
      </c>
      <c r="P172" t="str">
        <f t="shared" si="9"/>
        <v>(1714,1,0,1,2,0,0,0),</v>
      </c>
      <c r="Q172">
        <v>9</v>
      </c>
      <c r="R172" t="str">
        <f t="shared" si="10"/>
        <v>(1714,9,'2023-6-2',18687,''),</v>
      </c>
      <c r="T172" t="str">
        <f t="shared" si="11"/>
        <v>UPDATE Almacenes_Movimientos SET Fecha ='2023-05-27'WHERE Id =1714</v>
      </c>
      <c r="Z172" s="11"/>
    </row>
    <row r="173" spans="1:26" x14ac:dyDescent="0.25">
      <c r="A173">
        <v>1715</v>
      </c>
      <c r="B173">
        <f>Configuracion!$B$4</f>
        <v>18687</v>
      </c>
      <c r="C173">
        <f>Configuracion!$B$4</f>
        <v>18687</v>
      </c>
      <c r="D173" s="12">
        <v>45079</v>
      </c>
      <c r="F173">
        <v>2</v>
      </c>
      <c r="G173">
        <v>2</v>
      </c>
      <c r="H173">
        <f>'Terceros-Clientes'!C174</f>
        <v>1638</v>
      </c>
      <c r="I173">
        <v>0</v>
      </c>
      <c r="J173">
        <v>-1</v>
      </c>
      <c r="K173" t="str">
        <f t="shared" si="8"/>
        <v>(18687,18687,'2023-6-2','',2,2,1638,0,-1),</v>
      </c>
      <c r="L173">
        <v>1</v>
      </c>
      <c r="M173">
        <f>'Terceros-Clientes'!H174</f>
        <v>18000</v>
      </c>
      <c r="N173">
        <v>1</v>
      </c>
      <c r="O173">
        <f>Configuracion!$B$5</f>
        <v>2</v>
      </c>
      <c r="P173" t="str">
        <f t="shared" si="9"/>
        <v>(1715,1,18000,1,2,18000,18000,0),</v>
      </c>
      <c r="Q173">
        <v>9</v>
      </c>
      <c r="R173" t="str">
        <f t="shared" si="10"/>
        <v>(1715,9,'2023-6-2',18687,''),</v>
      </c>
      <c r="T173" t="str">
        <f t="shared" si="11"/>
        <v>UPDATE Almacenes_Movimientos SET Fecha ='2023-05-27'WHERE Id =1715</v>
      </c>
      <c r="Z173" s="11"/>
    </row>
    <row r="174" spans="1:26" x14ac:dyDescent="0.25">
      <c r="A174">
        <v>1716</v>
      </c>
      <c r="B174">
        <f>Configuracion!$B$4</f>
        <v>18687</v>
      </c>
      <c r="C174">
        <f>Configuracion!$B$4</f>
        <v>18687</v>
      </c>
      <c r="D174" s="12">
        <v>45079</v>
      </c>
      <c r="F174">
        <v>2</v>
      </c>
      <c r="G174">
        <v>2</v>
      </c>
      <c r="H174">
        <f>'Terceros-Clientes'!C175</f>
        <v>1639</v>
      </c>
      <c r="I174">
        <v>0</v>
      </c>
      <c r="J174">
        <v>-1</v>
      </c>
      <c r="K174" t="str">
        <f t="shared" si="8"/>
        <v>(18687,18687,'2023-6-2','',2,2,1639,0,-1),</v>
      </c>
      <c r="L174">
        <v>1</v>
      </c>
      <c r="M174">
        <f>'Terceros-Clientes'!H175</f>
        <v>0</v>
      </c>
      <c r="N174">
        <v>1</v>
      </c>
      <c r="O174">
        <f>Configuracion!$B$5</f>
        <v>2</v>
      </c>
      <c r="P174" t="str">
        <f t="shared" si="9"/>
        <v>(1716,1,0,1,2,0,0,0),</v>
      </c>
      <c r="Q174">
        <v>9</v>
      </c>
      <c r="R174" t="str">
        <f t="shared" si="10"/>
        <v>(1716,9,'2023-6-2',18687,''),</v>
      </c>
      <c r="T174" t="str">
        <f t="shared" si="11"/>
        <v>UPDATE Almacenes_Movimientos SET Fecha ='2023-05-27'WHERE Id =1716</v>
      </c>
      <c r="Z174" s="11"/>
    </row>
    <row r="175" spans="1:26" x14ac:dyDescent="0.25">
      <c r="A175">
        <v>1717</v>
      </c>
      <c r="B175">
        <f>Configuracion!$B$4</f>
        <v>18687</v>
      </c>
      <c r="C175">
        <f>Configuracion!$B$4</f>
        <v>18687</v>
      </c>
      <c r="D175" s="12">
        <v>45079</v>
      </c>
      <c r="F175">
        <v>2</v>
      </c>
      <c r="G175">
        <v>2</v>
      </c>
      <c r="H175">
        <f>'Terceros-Clientes'!C176</f>
        <v>1640</v>
      </c>
      <c r="I175">
        <v>0</v>
      </c>
      <c r="J175">
        <v>-1</v>
      </c>
      <c r="K175" t="str">
        <f t="shared" si="8"/>
        <v>(18687,18687,'2023-6-2','',2,2,1640,0,-1),</v>
      </c>
      <c r="L175">
        <v>1</v>
      </c>
      <c r="M175">
        <f>'Terceros-Clientes'!H176</f>
        <v>6000</v>
      </c>
      <c r="N175">
        <v>1</v>
      </c>
      <c r="O175">
        <f>Configuracion!$B$5</f>
        <v>2</v>
      </c>
      <c r="P175" t="str">
        <f t="shared" si="9"/>
        <v>(1717,1,6000,1,2,6000,6000,0),</v>
      </c>
      <c r="Q175">
        <v>9</v>
      </c>
      <c r="R175" t="str">
        <f t="shared" si="10"/>
        <v>(1717,9,'2023-6-2',18687,''),</v>
      </c>
      <c r="T175" t="str">
        <f t="shared" si="11"/>
        <v>UPDATE Almacenes_Movimientos SET Fecha ='2023-05-27'WHERE Id =1717</v>
      </c>
      <c r="Z175" s="11"/>
    </row>
    <row r="176" spans="1:26" x14ac:dyDescent="0.25">
      <c r="A176">
        <v>1718</v>
      </c>
      <c r="B176">
        <f>Configuracion!$B$4</f>
        <v>18687</v>
      </c>
      <c r="C176">
        <f>Configuracion!$B$4</f>
        <v>18687</v>
      </c>
      <c r="D176" s="12">
        <v>45079</v>
      </c>
      <c r="F176">
        <v>2</v>
      </c>
      <c r="G176">
        <v>2</v>
      </c>
      <c r="H176">
        <f>'Terceros-Clientes'!C177</f>
        <v>1641</v>
      </c>
      <c r="I176">
        <v>0</v>
      </c>
      <c r="J176">
        <v>-1</v>
      </c>
      <c r="K176" t="str">
        <f t="shared" si="8"/>
        <v>(18687,18687,'2023-6-2','',2,2,1641,0,-1),</v>
      </c>
      <c r="L176">
        <v>1</v>
      </c>
      <c r="M176">
        <f>'Terceros-Clientes'!H177</f>
        <v>0</v>
      </c>
      <c r="N176">
        <v>1</v>
      </c>
      <c r="O176">
        <f>Configuracion!$B$5</f>
        <v>2</v>
      </c>
      <c r="P176" t="str">
        <f t="shared" si="9"/>
        <v>(1718,1,0,1,2,0,0,0),</v>
      </c>
      <c r="Q176">
        <v>9</v>
      </c>
      <c r="R176" t="str">
        <f t="shared" si="10"/>
        <v>(1718,9,'2023-6-2',18687,''),</v>
      </c>
      <c r="T176" t="str">
        <f t="shared" si="11"/>
        <v>UPDATE Almacenes_Movimientos SET Fecha ='2023-05-27'WHERE Id =1718</v>
      </c>
      <c r="Z176" s="11"/>
    </row>
    <row r="177" spans="1:26" x14ac:dyDescent="0.25">
      <c r="A177">
        <v>1719</v>
      </c>
      <c r="B177">
        <f>Configuracion!$B$4</f>
        <v>18687</v>
      </c>
      <c r="C177">
        <f>Configuracion!$B$4</f>
        <v>18687</v>
      </c>
      <c r="D177" s="12">
        <v>45079</v>
      </c>
      <c r="F177">
        <v>2</v>
      </c>
      <c r="G177">
        <v>2</v>
      </c>
      <c r="H177">
        <f>'Terceros-Clientes'!C178</f>
        <v>1642</v>
      </c>
      <c r="I177">
        <v>0</v>
      </c>
      <c r="J177">
        <v>-1</v>
      </c>
      <c r="K177" t="str">
        <f t="shared" si="8"/>
        <v>(18687,18687,'2023-6-2','',2,2,1642,0,-1),</v>
      </c>
      <c r="L177">
        <v>1</v>
      </c>
      <c r="M177">
        <f>'Terceros-Clientes'!H178</f>
        <v>0</v>
      </c>
      <c r="N177">
        <v>1</v>
      </c>
      <c r="O177">
        <f>Configuracion!$B$5</f>
        <v>2</v>
      </c>
      <c r="P177" t="str">
        <f t="shared" si="9"/>
        <v>(1719,1,0,1,2,0,0,0),</v>
      </c>
      <c r="Q177">
        <v>9</v>
      </c>
      <c r="R177" t="str">
        <f t="shared" si="10"/>
        <v>(1719,9,'2023-6-2',18687,''),</v>
      </c>
      <c r="T177" t="str">
        <f t="shared" si="11"/>
        <v>UPDATE Almacenes_Movimientos SET Fecha ='2023-05-27'WHERE Id =1719</v>
      </c>
      <c r="Z177" s="11"/>
    </row>
    <row r="178" spans="1:26" x14ac:dyDescent="0.25">
      <c r="A178">
        <v>1720</v>
      </c>
      <c r="B178">
        <f>Configuracion!$B$4</f>
        <v>18687</v>
      </c>
      <c r="C178">
        <f>Configuracion!$B$4</f>
        <v>18687</v>
      </c>
      <c r="D178" s="12">
        <v>45079</v>
      </c>
      <c r="F178">
        <v>2</v>
      </c>
      <c r="G178">
        <v>2</v>
      </c>
      <c r="H178">
        <f>'Terceros-Clientes'!C179</f>
        <v>1643</v>
      </c>
      <c r="I178">
        <v>0</v>
      </c>
      <c r="J178">
        <v>-1</v>
      </c>
      <c r="K178" t="str">
        <f t="shared" si="8"/>
        <v>(18687,18687,'2023-6-2','',2,2,1643,0,-1),</v>
      </c>
      <c r="L178">
        <v>1</v>
      </c>
      <c r="M178">
        <f>'Terceros-Clientes'!H179</f>
        <v>16000</v>
      </c>
      <c r="N178">
        <v>1</v>
      </c>
      <c r="O178">
        <f>Configuracion!$B$5</f>
        <v>2</v>
      </c>
      <c r="P178" t="str">
        <f t="shared" si="9"/>
        <v>(1720,1,16000,1,2,16000,16000,0),</v>
      </c>
      <c r="Q178">
        <v>9</v>
      </c>
      <c r="R178" t="str">
        <f t="shared" si="10"/>
        <v>(1720,9,'2023-6-2',18687,''),</v>
      </c>
      <c r="T178" t="str">
        <f t="shared" si="11"/>
        <v>UPDATE Almacenes_Movimientos SET Fecha ='2023-05-27'WHERE Id =1720</v>
      </c>
      <c r="Z178" s="11"/>
    </row>
    <row r="179" spans="1:26" x14ac:dyDescent="0.25">
      <c r="A179">
        <v>1721</v>
      </c>
      <c r="B179">
        <f>Configuracion!$B$4</f>
        <v>18687</v>
      </c>
      <c r="C179">
        <f>Configuracion!$B$4</f>
        <v>18687</v>
      </c>
      <c r="D179" s="12">
        <v>45079</v>
      </c>
      <c r="F179">
        <v>2</v>
      </c>
      <c r="G179">
        <v>2</v>
      </c>
      <c r="H179">
        <f>'Terceros-Clientes'!C180</f>
        <v>1644</v>
      </c>
      <c r="I179">
        <v>0</v>
      </c>
      <c r="J179">
        <v>-1</v>
      </c>
      <c r="K179" t="str">
        <f t="shared" si="8"/>
        <v>(18687,18687,'2023-6-2','',2,2,1644,0,-1),</v>
      </c>
      <c r="L179">
        <v>1</v>
      </c>
      <c r="M179">
        <f>'Terceros-Clientes'!H180</f>
        <v>11000</v>
      </c>
      <c r="N179">
        <v>1</v>
      </c>
      <c r="O179">
        <f>Configuracion!$B$5</f>
        <v>2</v>
      </c>
      <c r="P179" t="str">
        <f t="shared" si="9"/>
        <v>(1721,1,11000,1,2,11000,11000,0),</v>
      </c>
      <c r="Q179">
        <v>9</v>
      </c>
      <c r="R179" t="str">
        <f t="shared" si="10"/>
        <v>(1721,9,'2023-6-2',18687,''),</v>
      </c>
      <c r="T179" t="str">
        <f t="shared" si="11"/>
        <v>UPDATE Almacenes_Movimientos SET Fecha ='2023-05-27'WHERE Id =1721</v>
      </c>
      <c r="Z179" s="11"/>
    </row>
    <row r="180" spans="1:26" x14ac:dyDescent="0.25">
      <c r="A180">
        <v>1722</v>
      </c>
      <c r="B180">
        <f>Configuracion!$B$4</f>
        <v>18687</v>
      </c>
      <c r="C180">
        <f>Configuracion!$B$4</f>
        <v>18687</v>
      </c>
      <c r="D180" s="12">
        <v>45079</v>
      </c>
      <c r="F180">
        <v>2</v>
      </c>
      <c r="G180">
        <v>2</v>
      </c>
      <c r="H180">
        <f>'Terceros-Clientes'!C181</f>
        <v>1645</v>
      </c>
      <c r="I180">
        <v>0</v>
      </c>
      <c r="J180">
        <v>-1</v>
      </c>
      <c r="K180" t="str">
        <f t="shared" si="8"/>
        <v>(18687,18687,'2023-6-2','',2,2,1645,0,-1),</v>
      </c>
      <c r="L180">
        <v>1</v>
      </c>
      <c r="M180">
        <f>'Terceros-Clientes'!H181</f>
        <v>16000</v>
      </c>
      <c r="N180">
        <v>1</v>
      </c>
      <c r="O180">
        <f>Configuracion!$B$5</f>
        <v>2</v>
      </c>
      <c r="P180" t="str">
        <f t="shared" si="9"/>
        <v>(1722,1,16000,1,2,16000,16000,0),</v>
      </c>
      <c r="Q180">
        <v>9</v>
      </c>
      <c r="R180" t="str">
        <f t="shared" si="10"/>
        <v>(1722,9,'2023-6-2',18687,''),</v>
      </c>
      <c r="T180" t="str">
        <f t="shared" si="11"/>
        <v>UPDATE Almacenes_Movimientos SET Fecha ='2023-05-27'WHERE Id =1722</v>
      </c>
      <c r="Z180" s="11"/>
    </row>
    <row r="181" spans="1:26" x14ac:dyDescent="0.25">
      <c r="A181">
        <v>1723</v>
      </c>
      <c r="B181">
        <f>Configuracion!$B$4</f>
        <v>18687</v>
      </c>
      <c r="C181">
        <f>Configuracion!$B$4</f>
        <v>18687</v>
      </c>
      <c r="D181" s="12">
        <v>45079</v>
      </c>
      <c r="F181">
        <v>2</v>
      </c>
      <c r="G181">
        <v>2</v>
      </c>
      <c r="H181">
        <f>'Terceros-Clientes'!C182</f>
        <v>1646</v>
      </c>
      <c r="I181">
        <v>0</v>
      </c>
      <c r="J181">
        <v>-1</v>
      </c>
      <c r="K181" t="str">
        <f t="shared" si="8"/>
        <v>(18687,18687,'2023-6-2','',2,2,1646,0,-1),</v>
      </c>
      <c r="L181">
        <v>1</v>
      </c>
      <c r="M181">
        <f>'Terceros-Clientes'!H182</f>
        <v>6000</v>
      </c>
      <c r="N181">
        <v>1</v>
      </c>
      <c r="O181">
        <f>Configuracion!$B$5</f>
        <v>2</v>
      </c>
      <c r="P181" t="str">
        <f t="shared" si="9"/>
        <v>(1723,1,6000,1,2,6000,6000,0),</v>
      </c>
      <c r="Q181">
        <v>9</v>
      </c>
      <c r="R181" t="str">
        <f t="shared" si="10"/>
        <v>(1723,9,'2023-6-2',18687,''),</v>
      </c>
      <c r="T181" t="str">
        <f t="shared" si="11"/>
        <v>UPDATE Almacenes_Movimientos SET Fecha ='2023-05-27'WHERE Id =1723</v>
      </c>
      <c r="Z181" s="11"/>
    </row>
    <row r="182" spans="1:26" x14ac:dyDescent="0.25">
      <c r="A182">
        <v>1724</v>
      </c>
      <c r="B182">
        <f>Configuracion!$B$4</f>
        <v>18687</v>
      </c>
      <c r="C182">
        <f>Configuracion!$B$4</f>
        <v>18687</v>
      </c>
      <c r="D182" s="12">
        <v>45079</v>
      </c>
      <c r="F182">
        <v>2</v>
      </c>
      <c r="G182">
        <v>2</v>
      </c>
      <c r="H182">
        <f>'Terceros-Clientes'!C183</f>
        <v>1647</v>
      </c>
      <c r="I182">
        <v>0</v>
      </c>
      <c r="J182">
        <v>-1</v>
      </c>
      <c r="K182" t="str">
        <f t="shared" si="8"/>
        <v>(18687,18687,'2023-6-2','',2,2,1647,0,-1),</v>
      </c>
      <c r="L182">
        <v>1</v>
      </c>
      <c r="M182">
        <f>'Terceros-Clientes'!H183</f>
        <v>15000</v>
      </c>
      <c r="N182">
        <v>1</v>
      </c>
      <c r="O182">
        <f>Configuracion!$B$5</f>
        <v>2</v>
      </c>
      <c r="P182" t="str">
        <f t="shared" si="9"/>
        <v>(1724,1,15000,1,2,15000,15000,0),</v>
      </c>
      <c r="Q182">
        <v>9</v>
      </c>
      <c r="R182" t="str">
        <f t="shared" si="10"/>
        <v>(1724,9,'2023-6-2',18687,''),</v>
      </c>
      <c r="T182" t="str">
        <f t="shared" si="11"/>
        <v>UPDATE Almacenes_Movimientos SET Fecha ='2023-05-27'WHERE Id =1724</v>
      </c>
      <c r="Z182" s="11"/>
    </row>
    <row r="183" spans="1:26" x14ac:dyDescent="0.25">
      <c r="A183">
        <v>1725</v>
      </c>
      <c r="B183">
        <f>Configuracion!$B$4</f>
        <v>18687</v>
      </c>
      <c r="C183">
        <f>Configuracion!$B$4</f>
        <v>18687</v>
      </c>
      <c r="D183" s="12">
        <v>45079</v>
      </c>
      <c r="F183">
        <v>2</v>
      </c>
      <c r="G183">
        <v>2</v>
      </c>
      <c r="H183">
        <f>'Terceros-Clientes'!C184</f>
        <v>1648</v>
      </c>
      <c r="I183">
        <v>0</v>
      </c>
      <c r="J183">
        <v>-1</v>
      </c>
      <c r="K183" t="str">
        <f t="shared" si="8"/>
        <v>(18687,18687,'2023-6-2','',2,2,1648,0,-1),</v>
      </c>
      <c r="L183">
        <v>1</v>
      </c>
      <c r="M183">
        <f>'Terceros-Clientes'!H184</f>
        <v>14000</v>
      </c>
      <c r="N183">
        <v>1</v>
      </c>
      <c r="O183">
        <f>Configuracion!$B$5</f>
        <v>2</v>
      </c>
      <c r="P183" t="str">
        <f t="shared" si="9"/>
        <v>(1725,1,14000,1,2,14000,14000,0),</v>
      </c>
      <c r="Q183">
        <v>9</v>
      </c>
      <c r="R183" t="str">
        <f t="shared" si="10"/>
        <v>(1725,9,'2023-6-2',18687,''),</v>
      </c>
      <c r="T183" t="str">
        <f t="shared" si="11"/>
        <v>UPDATE Almacenes_Movimientos SET Fecha ='2023-05-27'WHERE Id =1725</v>
      </c>
      <c r="Z183" s="11"/>
    </row>
    <row r="184" spans="1:26" x14ac:dyDescent="0.25">
      <c r="A184">
        <v>1726</v>
      </c>
      <c r="B184">
        <f>Configuracion!$B$4</f>
        <v>18687</v>
      </c>
      <c r="C184">
        <f>Configuracion!$B$4</f>
        <v>18687</v>
      </c>
      <c r="D184" s="12">
        <v>45079</v>
      </c>
      <c r="F184">
        <v>2</v>
      </c>
      <c r="G184">
        <v>2</v>
      </c>
      <c r="H184">
        <f>'Terceros-Clientes'!C185</f>
        <v>1649</v>
      </c>
      <c r="I184">
        <v>0</v>
      </c>
      <c r="J184">
        <v>-1</v>
      </c>
      <c r="K184" t="str">
        <f t="shared" si="8"/>
        <v>(18687,18687,'2023-6-2','',2,2,1649,0,-1),</v>
      </c>
      <c r="L184">
        <v>1</v>
      </c>
      <c r="M184">
        <f>'Terceros-Clientes'!H185</f>
        <v>6000</v>
      </c>
      <c r="N184">
        <v>1</v>
      </c>
      <c r="O184">
        <f>Configuracion!$B$5</f>
        <v>2</v>
      </c>
      <c r="P184" t="str">
        <f t="shared" si="9"/>
        <v>(1726,1,6000,1,2,6000,6000,0),</v>
      </c>
      <c r="Q184">
        <v>9</v>
      </c>
      <c r="R184" t="str">
        <f t="shared" si="10"/>
        <v>(1726,9,'2023-6-2',18687,''),</v>
      </c>
      <c r="T184" t="str">
        <f t="shared" si="11"/>
        <v>UPDATE Almacenes_Movimientos SET Fecha ='2023-05-27'WHERE Id =1726</v>
      </c>
      <c r="Z184" s="11"/>
    </row>
    <row r="185" spans="1:26" x14ac:dyDescent="0.25">
      <c r="A185">
        <v>1727</v>
      </c>
      <c r="B185">
        <f>Configuracion!$B$4</f>
        <v>18687</v>
      </c>
      <c r="C185">
        <f>Configuracion!$B$4</f>
        <v>18687</v>
      </c>
      <c r="D185" s="12">
        <v>45079</v>
      </c>
      <c r="F185">
        <v>2</v>
      </c>
      <c r="G185">
        <v>2</v>
      </c>
      <c r="H185">
        <f>'Terceros-Clientes'!C186</f>
        <v>1650</v>
      </c>
      <c r="I185">
        <v>0</v>
      </c>
      <c r="J185">
        <v>-1</v>
      </c>
      <c r="K185" t="str">
        <f t="shared" si="8"/>
        <v>(18687,18687,'2023-6-2','',2,2,1650,0,-1),</v>
      </c>
      <c r="L185">
        <v>1</v>
      </c>
      <c r="M185">
        <f>'Terceros-Clientes'!H186</f>
        <v>15000</v>
      </c>
      <c r="N185">
        <v>1</v>
      </c>
      <c r="O185">
        <f>Configuracion!$B$5</f>
        <v>2</v>
      </c>
      <c r="P185" t="str">
        <f t="shared" si="9"/>
        <v>(1727,1,15000,1,2,15000,15000,0),</v>
      </c>
      <c r="Q185">
        <v>9</v>
      </c>
      <c r="R185" t="str">
        <f t="shared" si="10"/>
        <v>(1727,9,'2023-6-2',18687,''),</v>
      </c>
      <c r="T185" t="str">
        <f t="shared" si="11"/>
        <v>UPDATE Almacenes_Movimientos SET Fecha ='2023-05-27'WHERE Id =1727</v>
      </c>
      <c r="Z185" s="11"/>
    </row>
    <row r="186" spans="1:26" x14ac:dyDescent="0.25">
      <c r="A186">
        <v>1728</v>
      </c>
      <c r="B186">
        <f>Configuracion!$B$4</f>
        <v>18687</v>
      </c>
      <c r="C186">
        <f>Configuracion!$B$4</f>
        <v>18687</v>
      </c>
      <c r="D186" s="12">
        <v>45079</v>
      </c>
      <c r="F186">
        <v>2</v>
      </c>
      <c r="G186">
        <v>2</v>
      </c>
      <c r="H186">
        <f>'Terceros-Clientes'!C187</f>
        <v>1651</v>
      </c>
      <c r="I186">
        <v>0</v>
      </c>
      <c r="J186">
        <v>-1</v>
      </c>
      <c r="K186" t="str">
        <f t="shared" si="8"/>
        <v>(18687,18687,'2023-6-2','',2,2,1651,0,-1),</v>
      </c>
      <c r="L186">
        <v>1</v>
      </c>
      <c r="M186">
        <f>'Terceros-Clientes'!H187</f>
        <v>15000</v>
      </c>
      <c r="N186">
        <v>1</v>
      </c>
      <c r="O186">
        <f>Configuracion!$B$5</f>
        <v>2</v>
      </c>
      <c r="P186" t="str">
        <f t="shared" si="9"/>
        <v>(1728,1,15000,1,2,15000,15000,0),</v>
      </c>
      <c r="Q186">
        <v>9</v>
      </c>
      <c r="R186" t="str">
        <f t="shared" si="10"/>
        <v>(1728,9,'2023-6-2',18687,''),</v>
      </c>
      <c r="T186" t="str">
        <f t="shared" si="11"/>
        <v>UPDATE Almacenes_Movimientos SET Fecha ='2023-05-27'WHERE Id =1728</v>
      </c>
      <c r="Z186" s="11"/>
    </row>
    <row r="187" spans="1:26" x14ac:dyDescent="0.25">
      <c r="A187">
        <v>1729</v>
      </c>
      <c r="B187">
        <f>Configuracion!$B$4</f>
        <v>18687</v>
      </c>
      <c r="C187">
        <f>Configuracion!$B$4</f>
        <v>18687</v>
      </c>
      <c r="D187" s="12">
        <v>45079</v>
      </c>
      <c r="F187">
        <v>2</v>
      </c>
      <c r="G187">
        <v>2</v>
      </c>
      <c r="H187">
        <f>'Terceros-Clientes'!C188</f>
        <v>1652</v>
      </c>
      <c r="I187">
        <v>0</v>
      </c>
      <c r="J187">
        <v>-1</v>
      </c>
      <c r="K187" t="str">
        <f t="shared" si="8"/>
        <v>(18687,18687,'2023-6-2','',2,2,1652,0,-1),</v>
      </c>
      <c r="L187">
        <v>1</v>
      </c>
      <c r="M187">
        <f>'Terceros-Clientes'!H188</f>
        <v>0</v>
      </c>
      <c r="N187">
        <v>1</v>
      </c>
      <c r="O187">
        <f>Configuracion!$B$5</f>
        <v>2</v>
      </c>
      <c r="P187" t="str">
        <f t="shared" si="9"/>
        <v>(1729,1,0,1,2,0,0,0),</v>
      </c>
      <c r="Q187">
        <v>9</v>
      </c>
      <c r="R187" t="str">
        <f t="shared" si="10"/>
        <v>(1729,9,'2023-6-2',18687,''),</v>
      </c>
      <c r="T187" t="str">
        <f t="shared" si="11"/>
        <v>UPDATE Almacenes_Movimientos SET Fecha ='2023-05-27'WHERE Id =1729</v>
      </c>
      <c r="Z187" s="11"/>
    </row>
    <row r="188" spans="1:26" x14ac:dyDescent="0.25">
      <c r="A188">
        <v>1730</v>
      </c>
      <c r="B188">
        <f>Configuracion!$B$4</f>
        <v>18687</v>
      </c>
      <c r="C188">
        <f>Configuracion!$B$4</f>
        <v>18687</v>
      </c>
      <c r="D188" s="12">
        <v>45079</v>
      </c>
      <c r="F188">
        <v>2</v>
      </c>
      <c r="G188">
        <v>2</v>
      </c>
      <c r="H188">
        <f>'Terceros-Clientes'!C189</f>
        <v>1653</v>
      </c>
      <c r="I188">
        <v>0</v>
      </c>
      <c r="J188">
        <v>-1</v>
      </c>
      <c r="K188" t="str">
        <f t="shared" si="8"/>
        <v>(18687,18687,'2023-6-2','',2,2,1653,0,-1),</v>
      </c>
      <c r="L188">
        <v>1</v>
      </c>
      <c r="M188">
        <f>'Terceros-Clientes'!H189</f>
        <v>11000</v>
      </c>
      <c r="N188">
        <v>1</v>
      </c>
      <c r="O188">
        <f>Configuracion!$B$5</f>
        <v>2</v>
      </c>
      <c r="P188" t="str">
        <f t="shared" si="9"/>
        <v>(1730,1,11000,1,2,11000,11000,0),</v>
      </c>
      <c r="Q188">
        <v>9</v>
      </c>
      <c r="R188" t="str">
        <f t="shared" si="10"/>
        <v>(1730,9,'2023-6-2',18687,''),</v>
      </c>
      <c r="T188" t="str">
        <f t="shared" si="11"/>
        <v>UPDATE Almacenes_Movimientos SET Fecha ='2023-05-27'WHERE Id =1730</v>
      </c>
      <c r="Z188" s="11"/>
    </row>
    <row r="189" spans="1:26" x14ac:dyDescent="0.25">
      <c r="A189">
        <v>1731</v>
      </c>
      <c r="B189">
        <f>Configuracion!$B$4</f>
        <v>18687</v>
      </c>
      <c r="C189">
        <f>Configuracion!$B$4</f>
        <v>18687</v>
      </c>
      <c r="D189" s="12">
        <v>45079</v>
      </c>
      <c r="F189">
        <v>2</v>
      </c>
      <c r="G189">
        <v>2</v>
      </c>
      <c r="H189">
        <f>'Terceros-Clientes'!C190</f>
        <v>1654</v>
      </c>
      <c r="I189">
        <v>0</v>
      </c>
      <c r="J189">
        <v>-1</v>
      </c>
      <c r="K189" t="str">
        <f t="shared" si="8"/>
        <v>(18687,18687,'2023-6-2','',2,2,1654,0,-1),</v>
      </c>
      <c r="L189">
        <v>1</v>
      </c>
      <c r="M189">
        <f>'Terceros-Clientes'!H190</f>
        <v>35000</v>
      </c>
      <c r="N189">
        <v>1</v>
      </c>
      <c r="O189">
        <f>Configuracion!$B$5</f>
        <v>2</v>
      </c>
      <c r="P189" t="str">
        <f t="shared" si="9"/>
        <v>(1731,1,35000,1,2,35000,35000,0),</v>
      </c>
      <c r="Q189">
        <v>9</v>
      </c>
      <c r="R189" t="str">
        <f t="shared" si="10"/>
        <v>(1731,9,'2023-6-2',18687,''),</v>
      </c>
      <c r="T189" t="str">
        <f t="shared" si="11"/>
        <v>UPDATE Almacenes_Movimientos SET Fecha ='2023-05-27'WHERE Id =1731</v>
      </c>
      <c r="Z189" s="11"/>
    </row>
    <row r="190" spans="1:26" x14ac:dyDescent="0.25">
      <c r="A190">
        <v>1732</v>
      </c>
      <c r="B190">
        <f>Configuracion!$B$4</f>
        <v>18687</v>
      </c>
      <c r="C190">
        <f>Configuracion!$B$4</f>
        <v>18687</v>
      </c>
      <c r="D190" s="12">
        <v>45079</v>
      </c>
      <c r="F190">
        <v>2</v>
      </c>
      <c r="G190">
        <v>2</v>
      </c>
      <c r="H190">
        <f>'Terceros-Clientes'!C191</f>
        <v>1655</v>
      </c>
      <c r="I190">
        <v>0</v>
      </c>
      <c r="J190">
        <v>-1</v>
      </c>
      <c r="K190" t="str">
        <f t="shared" si="8"/>
        <v>(18687,18687,'2023-6-2','',2,2,1655,0,-1),</v>
      </c>
      <c r="L190">
        <v>1</v>
      </c>
      <c r="M190">
        <f>'Terceros-Clientes'!H191</f>
        <v>22000</v>
      </c>
      <c r="N190">
        <v>1</v>
      </c>
      <c r="O190">
        <f>Configuracion!$B$5</f>
        <v>2</v>
      </c>
      <c r="P190" t="str">
        <f t="shared" si="9"/>
        <v>(1732,1,22000,1,2,22000,22000,0),</v>
      </c>
      <c r="Q190">
        <v>9</v>
      </c>
      <c r="R190" t="str">
        <f t="shared" si="10"/>
        <v>(1732,9,'2023-6-2',18687,''),</v>
      </c>
      <c r="T190" t="str">
        <f t="shared" si="11"/>
        <v>UPDATE Almacenes_Movimientos SET Fecha ='2023-05-27'WHERE Id =1732</v>
      </c>
      <c r="Z190" s="11"/>
    </row>
    <row r="191" spans="1:26" x14ac:dyDescent="0.25">
      <c r="A191">
        <v>1733</v>
      </c>
      <c r="B191">
        <f>Configuracion!$B$4</f>
        <v>18687</v>
      </c>
      <c r="C191">
        <f>Configuracion!$B$4</f>
        <v>18687</v>
      </c>
      <c r="D191" s="12">
        <v>45079</v>
      </c>
      <c r="F191">
        <v>2</v>
      </c>
      <c r="G191">
        <v>2</v>
      </c>
      <c r="H191">
        <f>'Terceros-Clientes'!C192</f>
        <v>1656</v>
      </c>
      <c r="I191">
        <v>0</v>
      </c>
      <c r="J191">
        <v>-1</v>
      </c>
      <c r="K191" t="str">
        <f t="shared" si="8"/>
        <v>(18687,18687,'2023-6-2','',2,2,1656,0,-1),</v>
      </c>
      <c r="L191">
        <v>1</v>
      </c>
      <c r="M191">
        <f>'Terceros-Clientes'!H192</f>
        <v>10000</v>
      </c>
      <c r="N191">
        <v>1</v>
      </c>
      <c r="O191">
        <f>Configuracion!$B$5</f>
        <v>2</v>
      </c>
      <c r="P191" t="str">
        <f t="shared" si="9"/>
        <v>(1733,1,10000,1,2,10000,10000,0),</v>
      </c>
      <c r="Q191">
        <v>9</v>
      </c>
      <c r="R191" t="str">
        <f t="shared" si="10"/>
        <v>(1733,9,'2023-6-2',18687,''),</v>
      </c>
      <c r="T191" t="str">
        <f t="shared" si="11"/>
        <v>UPDATE Almacenes_Movimientos SET Fecha ='2023-05-27'WHERE Id =1733</v>
      </c>
      <c r="Z191" s="11"/>
    </row>
    <row r="192" spans="1:26" x14ac:dyDescent="0.25">
      <c r="A192">
        <v>1734</v>
      </c>
      <c r="B192">
        <f>Configuracion!$B$4</f>
        <v>18687</v>
      </c>
      <c r="C192">
        <f>Configuracion!$B$4</f>
        <v>18687</v>
      </c>
      <c r="D192" s="12">
        <v>45079</v>
      </c>
      <c r="F192">
        <v>2</v>
      </c>
      <c r="G192">
        <v>2</v>
      </c>
      <c r="H192">
        <f>'Terceros-Clientes'!C193</f>
        <v>1657</v>
      </c>
      <c r="I192">
        <v>0</v>
      </c>
      <c r="J192">
        <v>-1</v>
      </c>
      <c r="K192" t="str">
        <f t="shared" si="8"/>
        <v>(18687,18687,'2023-6-2','',2,2,1657,0,-1),</v>
      </c>
      <c r="L192">
        <v>1</v>
      </c>
      <c r="M192">
        <f>'Terceros-Clientes'!H193</f>
        <v>13000</v>
      </c>
      <c r="N192">
        <v>1</v>
      </c>
      <c r="O192">
        <f>Configuracion!$B$5</f>
        <v>2</v>
      </c>
      <c r="P192" t="str">
        <f t="shared" si="9"/>
        <v>(1734,1,13000,1,2,13000,13000,0),</v>
      </c>
      <c r="Q192">
        <v>9</v>
      </c>
      <c r="R192" t="str">
        <f t="shared" si="10"/>
        <v>(1734,9,'2023-6-2',18687,''),</v>
      </c>
      <c r="T192" t="str">
        <f t="shared" si="11"/>
        <v>UPDATE Almacenes_Movimientos SET Fecha ='2023-05-27'WHERE Id =1734</v>
      </c>
      <c r="Z192" s="11"/>
    </row>
    <row r="193" spans="1:26" x14ac:dyDescent="0.25">
      <c r="A193">
        <v>1735</v>
      </c>
      <c r="B193">
        <f>Configuracion!$B$4</f>
        <v>18687</v>
      </c>
      <c r="C193">
        <f>Configuracion!$B$4</f>
        <v>18687</v>
      </c>
      <c r="D193" s="12">
        <v>45079</v>
      </c>
      <c r="F193">
        <v>2</v>
      </c>
      <c r="G193">
        <v>2</v>
      </c>
      <c r="H193">
        <f>'Terceros-Clientes'!C194</f>
        <v>1658</v>
      </c>
      <c r="I193">
        <v>0</v>
      </c>
      <c r="J193">
        <v>-1</v>
      </c>
      <c r="K193" t="str">
        <f t="shared" si="8"/>
        <v>(18687,18687,'2023-6-2','',2,2,1658,0,-1),</v>
      </c>
      <c r="L193">
        <v>1</v>
      </c>
      <c r="M193">
        <f>'Terceros-Clientes'!H194</f>
        <v>10000</v>
      </c>
      <c r="N193">
        <v>1</v>
      </c>
      <c r="O193">
        <f>Configuracion!$B$5</f>
        <v>2</v>
      </c>
      <c r="P193" t="str">
        <f t="shared" si="9"/>
        <v>(1735,1,10000,1,2,10000,10000,0),</v>
      </c>
      <c r="Q193">
        <v>9</v>
      </c>
      <c r="R193" t="str">
        <f t="shared" si="10"/>
        <v>(1735,9,'2023-6-2',18687,''),</v>
      </c>
      <c r="T193" t="str">
        <f t="shared" si="11"/>
        <v>UPDATE Almacenes_Movimientos SET Fecha ='2023-05-27'WHERE Id =1735</v>
      </c>
      <c r="Z193" s="11"/>
    </row>
    <row r="194" spans="1:26" x14ac:dyDescent="0.25">
      <c r="A194">
        <v>1736</v>
      </c>
      <c r="B194">
        <f>Configuracion!$B$4</f>
        <v>18687</v>
      </c>
      <c r="C194">
        <f>Configuracion!$B$4</f>
        <v>18687</v>
      </c>
      <c r="D194" s="12">
        <v>45079</v>
      </c>
      <c r="F194">
        <v>2</v>
      </c>
      <c r="G194">
        <v>2</v>
      </c>
      <c r="H194">
        <f>'Terceros-Clientes'!C195</f>
        <v>1659</v>
      </c>
      <c r="I194">
        <v>0</v>
      </c>
      <c r="J194">
        <v>-1</v>
      </c>
      <c r="K194" t="str">
        <f t="shared" si="8"/>
        <v>(18687,18687,'2023-6-2','',2,2,1659,0,-1),</v>
      </c>
      <c r="L194">
        <v>1</v>
      </c>
      <c r="M194">
        <f>'Terceros-Clientes'!H195</f>
        <v>4000</v>
      </c>
      <c r="N194">
        <v>1</v>
      </c>
      <c r="O194">
        <f>Configuracion!$B$5</f>
        <v>2</v>
      </c>
      <c r="P194" t="str">
        <f t="shared" si="9"/>
        <v>(1736,1,4000,1,2,4000,4000,0),</v>
      </c>
      <c r="Q194">
        <v>9</v>
      </c>
      <c r="R194" t="str">
        <f t="shared" si="10"/>
        <v>(1736,9,'2023-6-2',18687,''),</v>
      </c>
      <c r="T194" t="str">
        <f t="shared" si="11"/>
        <v>UPDATE Almacenes_Movimientos SET Fecha ='2023-05-27'WHERE Id =1736</v>
      </c>
      <c r="Z194" s="11"/>
    </row>
    <row r="195" spans="1:26" x14ac:dyDescent="0.25">
      <c r="A195">
        <v>1737</v>
      </c>
      <c r="B195">
        <f>Configuracion!$B$4</f>
        <v>18687</v>
      </c>
      <c r="C195">
        <f>Configuracion!$B$4</f>
        <v>18687</v>
      </c>
      <c r="D195" s="12">
        <v>45079</v>
      </c>
      <c r="F195">
        <v>2</v>
      </c>
      <c r="G195">
        <v>2</v>
      </c>
      <c r="H195">
        <f>'Terceros-Clientes'!C196</f>
        <v>1660</v>
      </c>
      <c r="I195">
        <v>0</v>
      </c>
      <c r="J195">
        <v>-1</v>
      </c>
      <c r="K195" t="str">
        <f t="shared" ref="K195:K258" si="12">"("&amp;B195&amp;","&amp;C195&amp;",'"&amp; YEAR( D195) &amp; "-" &amp; MONTH(D195) &amp;"-"&amp; DAY(D195) &amp; "','" &amp; E195 &amp; "'," &amp; F195&amp; "," &amp;G195 &amp; "," &amp;H195 &amp; "," &amp;I195 &amp; "," &amp; J195 &amp;"),"</f>
        <v>(18687,18687,'2023-6-2','',2,2,1660,0,-1),</v>
      </c>
      <c r="L195">
        <v>1</v>
      </c>
      <c r="M195">
        <f>'Terceros-Clientes'!H196</f>
        <v>1000</v>
      </c>
      <c r="N195">
        <v>1</v>
      </c>
      <c r="O195">
        <f>Configuracion!$B$5</f>
        <v>2</v>
      </c>
      <c r="P195" t="str">
        <f t="shared" ref="P195:P258" si="13">"("&amp;A195&amp;","&amp;L195&amp; "," &amp; M195&amp; "," &amp;N195 &amp; "," &amp;O195 &amp; "," &amp;M195 &amp; "," &amp; M195 &amp;",0),"</f>
        <v>(1737,1,1000,1,2,1000,1000,0),</v>
      </c>
      <c r="Q195">
        <v>9</v>
      </c>
      <c r="R195" t="str">
        <f t="shared" ref="R195:R258" si="14">"("&amp;A195&amp;","&amp;Q195&amp;",'"&amp; YEAR( D195) &amp; "-" &amp; MONTH(D195) &amp;"-"&amp; DAY(D195) &amp; "'," &amp; C195 &amp; ",'" &amp; E195 &amp; "'),"</f>
        <v>(1737,9,'2023-6-2',18687,''),</v>
      </c>
      <c r="T195" t="str">
        <f t="shared" ref="T195:T258" si="15">"UPDATE Almacenes_Movimientos SET Fecha ='2023-05-27'" &amp; "WHERE Id =" &amp;A195</f>
        <v>UPDATE Almacenes_Movimientos SET Fecha ='2023-05-27'WHERE Id =1737</v>
      </c>
      <c r="Z195" s="11"/>
    </row>
    <row r="196" spans="1:26" x14ac:dyDescent="0.25">
      <c r="A196">
        <v>1738</v>
      </c>
      <c r="B196">
        <f>Configuracion!$B$4</f>
        <v>18687</v>
      </c>
      <c r="C196">
        <f>Configuracion!$B$4</f>
        <v>18687</v>
      </c>
      <c r="D196" s="12">
        <v>45079</v>
      </c>
      <c r="F196">
        <v>2</v>
      </c>
      <c r="G196">
        <v>2</v>
      </c>
      <c r="H196">
        <f>'Terceros-Clientes'!C197</f>
        <v>1661</v>
      </c>
      <c r="I196">
        <v>0</v>
      </c>
      <c r="J196">
        <v>-1</v>
      </c>
      <c r="K196" t="str">
        <f t="shared" si="12"/>
        <v>(18687,18687,'2023-6-2','',2,2,1661,0,-1),</v>
      </c>
      <c r="L196">
        <v>1</v>
      </c>
      <c r="M196">
        <f>'Terceros-Clientes'!H197</f>
        <v>0</v>
      </c>
      <c r="N196">
        <v>1</v>
      </c>
      <c r="O196">
        <f>Configuracion!$B$5</f>
        <v>2</v>
      </c>
      <c r="P196" t="str">
        <f t="shared" si="13"/>
        <v>(1738,1,0,1,2,0,0,0),</v>
      </c>
      <c r="Q196">
        <v>9</v>
      </c>
      <c r="R196" t="str">
        <f t="shared" si="14"/>
        <v>(1738,9,'2023-6-2',18687,''),</v>
      </c>
      <c r="T196" t="str">
        <f t="shared" si="15"/>
        <v>UPDATE Almacenes_Movimientos SET Fecha ='2023-05-27'WHERE Id =1738</v>
      </c>
      <c r="Z196" s="11"/>
    </row>
    <row r="197" spans="1:26" x14ac:dyDescent="0.25">
      <c r="A197">
        <v>1739</v>
      </c>
      <c r="B197">
        <f>Configuracion!$B$4</f>
        <v>18687</v>
      </c>
      <c r="C197">
        <f>Configuracion!$B$4</f>
        <v>18687</v>
      </c>
      <c r="D197" s="12">
        <v>45079</v>
      </c>
      <c r="F197">
        <v>2</v>
      </c>
      <c r="G197">
        <v>2</v>
      </c>
      <c r="H197">
        <f>'Terceros-Clientes'!C198</f>
        <v>1662</v>
      </c>
      <c r="I197">
        <v>0</v>
      </c>
      <c r="J197">
        <v>-1</v>
      </c>
      <c r="K197" t="str">
        <f t="shared" si="12"/>
        <v>(18687,18687,'2023-6-2','',2,2,1662,0,-1),</v>
      </c>
      <c r="L197">
        <v>1</v>
      </c>
      <c r="M197">
        <f>'Terceros-Clientes'!H198</f>
        <v>29000</v>
      </c>
      <c r="N197">
        <v>1</v>
      </c>
      <c r="O197">
        <f>Configuracion!$B$5</f>
        <v>2</v>
      </c>
      <c r="P197" t="str">
        <f t="shared" si="13"/>
        <v>(1739,1,29000,1,2,29000,29000,0),</v>
      </c>
      <c r="Q197">
        <v>9</v>
      </c>
      <c r="R197" t="str">
        <f t="shared" si="14"/>
        <v>(1739,9,'2023-6-2',18687,''),</v>
      </c>
      <c r="T197" t="str">
        <f t="shared" si="15"/>
        <v>UPDATE Almacenes_Movimientos SET Fecha ='2023-05-27'WHERE Id =1739</v>
      </c>
      <c r="Z197" s="11"/>
    </row>
    <row r="198" spans="1:26" x14ac:dyDescent="0.25">
      <c r="A198">
        <v>1740</v>
      </c>
      <c r="B198">
        <f>Configuracion!$B$4</f>
        <v>18687</v>
      </c>
      <c r="C198">
        <f>Configuracion!$B$4</f>
        <v>18687</v>
      </c>
      <c r="D198" s="12">
        <v>45079</v>
      </c>
      <c r="F198">
        <v>2</v>
      </c>
      <c r="G198">
        <v>2</v>
      </c>
      <c r="H198">
        <f>'Terceros-Clientes'!C199</f>
        <v>1663</v>
      </c>
      <c r="I198">
        <v>0</v>
      </c>
      <c r="J198">
        <v>-1</v>
      </c>
      <c r="K198" t="str">
        <f t="shared" si="12"/>
        <v>(18687,18687,'2023-6-2','',2,2,1663,0,-1),</v>
      </c>
      <c r="L198">
        <v>1</v>
      </c>
      <c r="M198">
        <f>'Terceros-Clientes'!H199</f>
        <v>25000</v>
      </c>
      <c r="N198">
        <v>1</v>
      </c>
      <c r="O198">
        <f>Configuracion!$B$5</f>
        <v>2</v>
      </c>
      <c r="P198" t="str">
        <f t="shared" si="13"/>
        <v>(1740,1,25000,1,2,25000,25000,0),</v>
      </c>
      <c r="Q198">
        <v>9</v>
      </c>
      <c r="R198" t="str">
        <f t="shared" si="14"/>
        <v>(1740,9,'2023-6-2',18687,''),</v>
      </c>
      <c r="T198" t="str">
        <f t="shared" si="15"/>
        <v>UPDATE Almacenes_Movimientos SET Fecha ='2023-05-27'WHERE Id =1740</v>
      </c>
      <c r="Z198" s="11"/>
    </row>
    <row r="199" spans="1:26" x14ac:dyDescent="0.25">
      <c r="A199">
        <v>1741</v>
      </c>
      <c r="B199">
        <f>Configuracion!$B$4</f>
        <v>18687</v>
      </c>
      <c r="C199">
        <f>Configuracion!$B$4</f>
        <v>18687</v>
      </c>
      <c r="D199" s="12">
        <v>45079</v>
      </c>
      <c r="F199">
        <v>2</v>
      </c>
      <c r="G199">
        <v>2</v>
      </c>
      <c r="H199">
        <f>'Terceros-Clientes'!C200</f>
        <v>1664</v>
      </c>
      <c r="I199">
        <v>0</v>
      </c>
      <c r="J199">
        <v>-1</v>
      </c>
      <c r="K199" t="str">
        <f t="shared" si="12"/>
        <v>(18687,18687,'2023-6-2','',2,2,1664,0,-1),</v>
      </c>
      <c r="L199">
        <v>1</v>
      </c>
      <c r="M199">
        <f>'Terceros-Clientes'!H200</f>
        <v>18000</v>
      </c>
      <c r="N199">
        <v>1</v>
      </c>
      <c r="O199">
        <f>Configuracion!$B$5</f>
        <v>2</v>
      </c>
      <c r="P199" t="str">
        <f t="shared" si="13"/>
        <v>(1741,1,18000,1,2,18000,18000,0),</v>
      </c>
      <c r="Q199">
        <v>9</v>
      </c>
      <c r="R199" t="str">
        <f t="shared" si="14"/>
        <v>(1741,9,'2023-6-2',18687,''),</v>
      </c>
      <c r="T199" t="str">
        <f t="shared" si="15"/>
        <v>UPDATE Almacenes_Movimientos SET Fecha ='2023-05-27'WHERE Id =1741</v>
      </c>
      <c r="Z199" s="11"/>
    </row>
    <row r="200" spans="1:26" x14ac:dyDescent="0.25">
      <c r="A200">
        <v>1742</v>
      </c>
      <c r="B200">
        <f>Configuracion!$B$4</f>
        <v>18687</v>
      </c>
      <c r="C200">
        <f>Configuracion!$B$4</f>
        <v>18687</v>
      </c>
      <c r="D200" s="12">
        <v>45079</v>
      </c>
      <c r="F200">
        <v>2</v>
      </c>
      <c r="G200">
        <v>2</v>
      </c>
      <c r="H200">
        <f>'Terceros-Clientes'!C201</f>
        <v>1665</v>
      </c>
      <c r="I200">
        <v>0</v>
      </c>
      <c r="J200">
        <v>-1</v>
      </c>
      <c r="K200" t="str">
        <f t="shared" si="12"/>
        <v>(18687,18687,'2023-6-2','',2,2,1665,0,-1),</v>
      </c>
      <c r="L200">
        <v>1</v>
      </c>
      <c r="M200">
        <f>'Terceros-Clientes'!H201</f>
        <v>1000</v>
      </c>
      <c r="N200">
        <v>1</v>
      </c>
      <c r="O200">
        <f>Configuracion!$B$5</f>
        <v>2</v>
      </c>
      <c r="P200" t="str">
        <f t="shared" si="13"/>
        <v>(1742,1,1000,1,2,1000,1000,0),</v>
      </c>
      <c r="Q200">
        <v>9</v>
      </c>
      <c r="R200" t="str">
        <f t="shared" si="14"/>
        <v>(1742,9,'2023-6-2',18687,''),</v>
      </c>
      <c r="T200" t="str">
        <f t="shared" si="15"/>
        <v>UPDATE Almacenes_Movimientos SET Fecha ='2023-05-27'WHERE Id =1742</v>
      </c>
      <c r="Z200" s="11"/>
    </row>
    <row r="201" spans="1:26" x14ac:dyDescent="0.25">
      <c r="A201">
        <v>1743</v>
      </c>
      <c r="B201">
        <f>Configuracion!$B$4</f>
        <v>18687</v>
      </c>
      <c r="C201">
        <f>Configuracion!$B$4</f>
        <v>18687</v>
      </c>
      <c r="D201" s="12">
        <v>45079</v>
      </c>
      <c r="F201">
        <v>2</v>
      </c>
      <c r="G201">
        <v>2</v>
      </c>
      <c r="H201">
        <f>'Terceros-Clientes'!C202</f>
        <v>1666</v>
      </c>
      <c r="I201">
        <v>0</v>
      </c>
      <c r="J201">
        <v>-1</v>
      </c>
      <c r="K201" t="str">
        <f t="shared" si="12"/>
        <v>(18687,18687,'2023-6-2','',2,2,1666,0,-1),</v>
      </c>
      <c r="L201">
        <v>1</v>
      </c>
      <c r="M201">
        <f>'Terceros-Clientes'!H202</f>
        <v>0</v>
      </c>
      <c r="N201">
        <v>1</v>
      </c>
      <c r="O201">
        <f>Configuracion!$B$5</f>
        <v>2</v>
      </c>
      <c r="P201" t="str">
        <f t="shared" si="13"/>
        <v>(1743,1,0,1,2,0,0,0),</v>
      </c>
      <c r="Q201">
        <v>9</v>
      </c>
      <c r="R201" t="str">
        <f t="shared" si="14"/>
        <v>(1743,9,'2023-6-2',18687,''),</v>
      </c>
      <c r="T201" t="str">
        <f t="shared" si="15"/>
        <v>UPDATE Almacenes_Movimientos SET Fecha ='2023-05-27'WHERE Id =1743</v>
      </c>
      <c r="Z201" s="11"/>
    </row>
    <row r="202" spans="1:26" x14ac:dyDescent="0.25">
      <c r="A202">
        <v>1744</v>
      </c>
      <c r="B202">
        <f>Configuracion!$B$4</f>
        <v>18687</v>
      </c>
      <c r="C202">
        <f>Configuracion!$B$4</f>
        <v>18687</v>
      </c>
      <c r="D202" s="12">
        <v>45079</v>
      </c>
      <c r="F202">
        <v>2</v>
      </c>
      <c r="G202">
        <v>2</v>
      </c>
      <c r="H202">
        <f>'Terceros-Clientes'!C203</f>
        <v>1667</v>
      </c>
      <c r="I202">
        <v>0</v>
      </c>
      <c r="J202">
        <v>-1</v>
      </c>
      <c r="K202" t="str">
        <f t="shared" si="12"/>
        <v>(18687,18687,'2023-6-2','',2,2,1667,0,-1),</v>
      </c>
      <c r="L202">
        <v>1</v>
      </c>
      <c r="M202">
        <f>'Terceros-Clientes'!H203</f>
        <v>15000</v>
      </c>
      <c r="N202">
        <v>1</v>
      </c>
      <c r="O202">
        <f>Configuracion!$B$5</f>
        <v>2</v>
      </c>
      <c r="P202" t="str">
        <f t="shared" si="13"/>
        <v>(1744,1,15000,1,2,15000,15000,0),</v>
      </c>
      <c r="Q202">
        <v>9</v>
      </c>
      <c r="R202" t="str">
        <f t="shared" si="14"/>
        <v>(1744,9,'2023-6-2',18687,''),</v>
      </c>
      <c r="T202" t="str">
        <f t="shared" si="15"/>
        <v>UPDATE Almacenes_Movimientos SET Fecha ='2023-05-27'WHERE Id =1744</v>
      </c>
      <c r="Z202" s="11"/>
    </row>
    <row r="203" spans="1:26" x14ac:dyDescent="0.25">
      <c r="A203">
        <v>1745</v>
      </c>
      <c r="B203">
        <f>Configuracion!$B$4</f>
        <v>18687</v>
      </c>
      <c r="C203">
        <f>Configuracion!$B$4</f>
        <v>18687</v>
      </c>
      <c r="D203" s="12">
        <v>45079</v>
      </c>
      <c r="F203">
        <v>2</v>
      </c>
      <c r="G203">
        <v>2</v>
      </c>
      <c r="H203">
        <f>'Terceros-Clientes'!C204</f>
        <v>1668</v>
      </c>
      <c r="I203">
        <v>0</v>
      </c>
      <c r="J203">
        <v>-1</v>
      </c>
      <c r="K203" t="str">
        <f t="shared" si="12"/>
        <v>(18687,18687,'2023-6-2','',2,2,1668,0,-1),</v>
      </c>
      <c r="L203">
        <v>1</v>
      </c>
      <c r="M203">
        <f>'Terceros-Clientes'!H204</f>
        <v>10000</v>
      </c>
      <c r="N203">
        <v>1</v>
      </c>
      <c r="O203">
        <f>Configuracion!$B$5</f>
        <v>2</v>
      </c>
      <c r="P203" t="str">
        <f t="shared" si="13"/>
        <v>(1745,1,10000,1,2,10000,10000,0),</v>
      </c>
      <c r="Q203">
        <v>9</v>
      </c>
      <c r="R203" t="str">
        <f t="shared" si="14"/>
        <v>(1745,9,'2023-6-2',18687,''),</v>
      </c>
      <c r="T203" t="str">
        <f t="shared" si="15"/>
        <v>UPDATE Almacenes_Movimientos SET Fecha ='2023-05-27'WHERE Id =1745</v>
      </c>
      <c r="Z203" s="11"/>
    </row>
    <row r="204" spans="1:26" x14ac:dyDescent="0.25">
      <c r="A204">
        <v>1746</v>
      </c>
      <c r="B204">
        <f>Configuracion!$B$4</f>
        <v>18687</v>
      </c>
      <c r="C204">
        <f>Configuracion!$B$4</f>
        <v>18687</v>
      </c>
      <c r="D204" s="12">
        <v>45079</v>
      </c>
      <c r="F204">
        <v>2</v>
      </c>
      <c r="G204">
        <v>2</v>
      </c>
      <c r="H204">
        <f>'Terceros-Clientes'!C205</f>
        <v>1669</v>
      </c>
      <c r="I204">
        <v>0</v>
      </c>
      <c r="J204">
        <v>-1</v>
      </c>
      <c r="K204" t="str">
        <f t="shared" si="12"/>
        <v>(18687,18687,'2023-6-2','',2,2,1669,0,-1),</v>
      </c>
      <c r="L204">
        <v>1</v>
      </c>
      <c r="M204">
        <f>'Terceros-Clientes'!H205</f>
        <v>0</v>
      </c>
      <c r="N204">
        <v>1</v>
      </c>
      <c r="O204">
        <f>Configuracion!$B$5</f>
        <v>2</v>
      </c>
      <c r="P204" t="str">
        <f t="shared" si="13"/>
        <v>(1746,1,0,1,2,0,0,0),</v>
      </c>
      <c r="Q204">
        <v>9</v>
      </c>
      <c r="R204" t="str">
        <f t="shared" si="14"/>
        <v>(1746,9,'2023-6-2',18687,''),</v>
      </c>
      <c r="T204" t="str">
        <f t="shared" si="15"/>
        <v>UPDATE Almacenes_Movimientos SET Fecha ='2023-05-27'WHERE Id =1746</v>
      </c>
      <c r="Z204" s="11"/>
    </row>
    <row r="205" spans="1:26" x14ac:dyDescent="0.25">
      <c r="A205">
        <v>1747</v>
      </c>
      <c r="B205">
        <f>Configuracion!$B$4</f>
        <v>18687</v>
      </c>
      <c r="C205">
        <f>Configuracion!$B$4</f>
        <v>18687</v>
      </c>
      <c r="D205" s="12">
        <v>45079</v>
      </c>
      <c r="F205">
        <v>2</v>
      </c>
      <c r="G205">
        <v>2</v>
      </c>
      <c r="H205">
        <f>'Terceros-Clientes'!C206</f>
        <v>1670</v>
      </c>
      <c r="I205">
        <v>0</v>
      </c>
      <c r="J205">
        <v>-1</v>
      </c>
      <c r="K205" t="str">
        <f t="shared" si="12"/>
        <v>(18687,18687,'2023-6-2','',2,2,1670,0,-1),</v>
      </c>
      <c r="L205">
        <v>1</v>
      </c>
      <c r="M205">
        <f>'Terceros-Clientes'!H206</f>
        <v>8000</v>
      </c>
      <c r="N205">
        <v>1</v>
      </c>
      <c r="O205">
        <f>Configuracion!$B$5</f>
        <v>2</v>
      </c>
      <c r="P205" t="str">
        <f t="shared" si="13"/>
        <v>(1747,1,8000,1,2,8000,8000,0),</v>
      </c>
      <c r="Q205">
        <v>9</v>
      </c>
      <c r="R205" t="str">
        <f t="shared" si="14"/>
        <v>(1747,9,'2023-6-2',18687,''),</v>
      </c>
      <c r="T205" t="str">
        <f t="shared" si="15"/>
        <v>UPDATE Almacenes_Movimientos SET Fecha ='2023-05-27'WHERE Id =1747</v>
      </c>
      <c r="Z205" s="11"/>
    </row>
    <row r="206" spans="1:26" x14ac:dyDescent="0.25">
      <c r="A206">
        <v>1748</v>
      </c>
      <c r="B206">
        <f>Configuracion!$B$4</f>
        <v>18687</v>
      </c>
      <c r="C206">
        <f>Configuracion!$B$4</f>
        <v>18687</v>
      </c>
      <c r="D206" s="12">
        <v>45079</v>
      </c>
      <c r="F206">
        <v>2</v>
      </c>
      <c r="G206">
        <v>2</v>
      </c>
      <c r="H206">
        <f>'Terceros-Clientes'!C207</f>
        <v>1671</v>
      </c>
      <c r="I206">
        <v>0</v>
      </c>
      <c r="J206">
        <v>-1</v>
      </c>
      <c r="K206" t="str">
        <f t="shared" si="12"/>
        <v>(18687,18687,'2023-6-2','',2,2,1671,0,-1),</v>
      </c>
      <c r="L206">
        <v>1</v>
      </c>
      <c r="M206">
        <f>'Terceros-Clientes'!H207</f>
        <v>5000</v>
      </c>
      <c r="N206">
        <v>1</v>
      </c>
      <c r="O206">
        <f>Configuracion!$B$5</f>
        <v>2</v>
      </c>
      <c r="P206" t="str">
        <f t="shared" si="13"/>
        <v>(1748,1,5000,1,2,5000,5000,0),</v>
      </c>
      <c r="Q206">
        <v>9</v>
      </c>
      <c r="R206" t="str">
        <f t="shared" si="14"/>
        <v>(1748,9,'2023-6-2',18687,''),</v>
      </c>
      <c r="T206" t="str">
        <f t="shared" si="15"/>
        <v>UPDATE Almacenes_Movimientos SET Fecha ='2023-05-27'WHERE Id =1748</v>
      </c>
      <c r="Z206" s="11"/>
    </row>
    <row r="207" spans="1:26" x14ac:dyDescent="0.25">
      <c r="A207">
        <v>1749</v>
      </c>
      <c r="B207">
        <f>Configuracion!$B$4</f>
        <v>18687</v>
      </c>
      <c r="C207">
        <f>Configuracion!$B$4</f>
        <v>18687</v>
      </c>
      <c r="D207" s="12">
        <v>45079</v>
      </c>
      <c r="F207">
        <v>2</v>
      </c>
      <c r="G207">
        <v>2</v>
      </c>
      <c r="H207">
        <f>'Terceros-Clientes'!C208</f>
        <v>1672</v>
      </c>
      <c r="I207">
        <v>0</v>
      </c>
      <c r="J207">
        <v>-1</v>
      </c>
      <c r="K207" t="str">
        <f t="shared" si="12"/>
        <v>(18687,18687,'2023-6-2','',2,2,1672,0,-1),</v>
      </c>
      <c r="L207">
        <v>1</v>
      </c>
      <c r="M207">
        <f>'Terceros-Clientes'!H208</f>
        <v>1000</v>
      </c>
      <c r="N207">
        <v>1</v>
      </c>
      <c r="O207">
        <f>Configuracion!$B$5</f>
        <v>2</v>
      </c>
      <c r="P207" t="str">
        <f t="shared" si="13"/>
        <v>(1749,1,1000,1,2,1000,1000,0),</v>
      </c>
      <c r="Q207">
        <v>9</v>
      </c>
      <c r="R207" t="str">
        <f t="shared" si="14"/>
        <v>(1749,9,'2023-6-2',18687,''),</v>
      </c>
      <c r="T207" t="str">
        <f t="shared" si="15"/>
        <v>UPDATE Almacenes_Movimientos SET Fecha ='2023-05-27'WHERE Id =1749</v>
      </c>
      <c r="Z207" s="11"/>
    </row>
    <row r="208" spans="1:26" x14ac:dyDescent="0.25">
      <c r="A208">
        <v>1750</v>
      </c>
      <c r="B208">
        <f>Configuracion!$B$4</f>
        <v>18687</v>
      </c>
      <c r="C208">
        <f>Configuracion!$B$4</f>
        <v>18687</v>
      </c>
      <c r="D208" s="12">
        <v>45079</v>
      </c>
      <c r="F208">
        <v>2</v>
      </c>
      <c r="G208">
        <v>2</v>
      </c>
      <c r="H208">
        <f>'Terceros-Clientes'!C209</f>
        <v>1673</v>
      </c>
      <c r="I208">
        <v>0</v>
      </c>
      <c r="J208">
        <v>-1</v>
      </c>
      <c r="K208" t="str">
        <f t="shared" si="12"/>
        <v>(18687,18687,'2023-6-2','',2,2,1673,0,-1),</v>
      </c>
      <c r="L208">
        <v>1</v>
      </c>
      <c r="M208">
        <f>'Terceros-Clientes'!H209</f>
        <v>0</v>
      </c>
      <c r="N208">
        <v>1</v>
      </c>
      <c r="O208">
        <f>Configuracion!$B$5</f>
        <v>2</v>
      </c>
      <c r="P208" t="str">
        <f t="shared" si="13"/>
        <v>(1750,1,0,1,2,0,0,0),</v>
      </c>
      <c r="Q208">
        <v>9</v>
      </c>
      <c r="R208" t="str">
        <f t="shared" si="14"/>
        <v>(1750,9,'2023-6-2',18687,''),</v>
      </c>
      <c r="T208" t="str">
        <f t="shared" si="15"/>
        <v>UPDATE Almacenes_Movimientos SET Fecha ='2023-05-27'WHERE Id =1750</v>
      </c>
      <c r="Z208" s="11"/>
    </row>
    <row r="209" spans="1:26" x14ac:dyDescent="0.25">
      <c r="A209">
        <v>1751</v>
      </c>
      <c r="B209">
        <f>Configuracion!$B$4</f>
        <v>18687</v>
      </c>
      <c r="C209">
        <f>Configuracion!$B$4</f>
        <v>18687</v>
      </c>
      <c r="D209" s="12">
        <v>45079</v>
      </c>
      <c r="F209">
        <v>2</v>
      </c>
      <c r="G209">
        <v>2</v>
      </c>
      <c r="H209">
        <f>'Terceros-Clientes'!C210</f>
        <v>1674</v>
      </c>
      <c r="I209">
        <v>0</v>
      </c>
      <c r="J209">
        <v>-1</v>
      </c>
      <c r="K209" t="str">
        <f t="shared" si="12"/>
        <v>(18687,18687,'2023-6-2','',2,2,1674,0,-1),</v>
      </c>
      <c r="L209">
        <v>1</v>
      </c>
      <c r="M209">
        <f>'Terceros-Clientes'!H210</f>
        <v>13000</v>
      </c>
      <c r="N209">
        <v>1</v>
      </c>
      <c r="O209">
        <f>Configuracion!$B$5</f>
        <v>2</v>
      </c>
      <c r="P209" t="str">
        <f t="shared" si="13"/>
        <v>(1751,1,13000,1,2,13000,13000,0),</v>
      </c>
      <c r="Q209">
        <v>9</v>
      </c>
      <c r="R209" t="str">
        <f t="shared" si="14"/>
        <v>(1751,9,'2023-6-2',18687,''),</v>
      </c>
      <c r="T209" t="str">
        <f t="shared" si="15"/>
        <v>UPDATE Almacenes_Movimientos SET Fecha ='2023-05-27'WHERE Id =1751</v>
      </c>
      <c r="Z209" s="11"/>
    </row>
    <row r="210" spans="1:26" x14ac:dyDescent="0.25">
      <c r="A210">
        <v>1752</v>
      </c>
      <c r="B210">
        <f>Configuracion!$B$4</f>
        <v>18687</v>
      </c>
      <c r="C210">
        <f>Configuracion!$B$4</f>
        <v>18687</v>
      </c>
      <c r="D210" s="12">
        <v>45079</v>
      </c>
      <c r="F210">
        <v>2</v>
      </c>
      <c r="G210">
        <v>2</v>
      </c>
      <c r="H210">
        <f>'Terceros-Clientes'!C211</f>
        <v>1675</v>
      </c>
      <c r="I210">
        <v>0</v>
      </c>
      <c r="J210">
        <v>-1</v>
      </c>
      <c r="K210" t="str">
        <f t="shared" si="12"/>
        <v>(18687,18687,'2023-6-2','',2,2,1675,0,-1),</v>
      </c>
      <c r="L210">
        <v>1</v>
      </c>
      <c r="M210">
        <f>'Terceros-Clientes'!H211</f>
        <v>11000</v>
      </c>
      <c r="N210">
        <v>1</v>
      </c>
      <c r="O210">
        <f>Configuracion!$B$5</f>
        <v>2</v>
      </c>
      <c r="P210" t="str">
        <f t="shared" si="13"/>
        <v>(1752,1,11000,1,2,11000,11000,0),</v>
      </c>
      <c r="Q210">
        <v>9</v>
      </c>
      <c r="R210" t="str">
        <f t="shared" si="14"/>
        <v>(1752,9,'2023-6-2',18687,''),</v>
      </c>
      <c r="T210" t="str">
        <f t="shared" si="15"/>
        <v>UPDATE Almacenes_Movimientos SET Fecha ='2023-05-27'WHERE Id =1752</v>
      </c>
      <c r="Z210" s="11"/>
    </row>
    <row r="211" spans="1:26" x14ac:dyDescent="0.25">
      <c r="A211">
        <v>1753</v>
      </c>
      <c r="B211">
        <f>Configuracion!$B$4</f>
        <v>18687</v>
      </c>
      <c r="C211">
        <f>Configuracion!$B$4</f>
        <v>18687</v>
      </c>
      <c r="D211" s="12">
        <v>45079</v>
      </c>
      <c r="F211">
        <v>2</v>
      </c>
      <c r="G211">
        <v>2</v>
      </c>
      <c r="H211">
        <f>'Terceros-Clientes'!C212</f>
        <v>1676</v>
      </c>
      <c r="I211">
        <v>0</v>
      </c>
      <c r="J211">
        <v>-1</v>
      </c>
      <c r="K211" t="str">
        <f t="shared" si="12"/>
        <v>(18687,18687,'2023-6-2','',2,2,1676,0,-1),</v>
      </c>
      <c r="L211">
        <v>1</v>
      </c>
      <c r="M211">
        <f>'Terceros-Clientes'!H212</f>
        <v>0</v>
      </c>
      <c r="N211">
        <v>1</v>
      </c>
      <c r="O211">
        <f>Configuracion!$B$5</f>
        <v>2</v>
      </c>
      <c r="P211" t="str">
        <f t="shared" si="13"/>
        <v>(1753,1,0,1,2,0,0,0),</v>
      </c>
      <c r="Q211">
        <v>9</v>
      </c>
      <c r="R211" t="str">
        <f t="shared" si="14"/>
        <v>(1753,9,'2023-6-2',18687,''),</v>
      </c>
      <c r="T211" t="str">
        <f t="shared" si="15"/>
        <v>UPDATE Almacenes_Movimientos SET Fecha ='2023-05-27'WHERE Id =1753</v>
      </c>
      <c r="Z211" s="11"/>
    </row>
    <row r="212" spans="1:26" x14ac:dyDescent="0.25">
      <c r="A212">
        <v>1754</v>
      </c>
      <c r="B212">
        <f>Configuracion!$B$4</f>
        <v>18687</v>
      </c>
      <c r="C212">
        <f>Configuracion!$B$4</f>
        <v>18687</v>
      </c>
      <c r="D212" s="12">
        <v>45079</v>
      </c>
      <c r="F212">
        <v>2</v>
      </c>
      <c r="G212">
        <v>2</v>
      </c>
      <c r="H212">
        <f>'Terceros-Clientes'!C213</f>
        <v>1677</v>
      </c>
      <c r="I212">
        <v>0</v>
      </c>
      <c r="J212">
        <v>-1</v>
      </c>
      <c r="K212" t="str">
        <f t="shared" si="12"/>
        <v>(18687,18687,'2023-6-2','',2,2,1677,0,-1),</v>
      </c>
      <c r="L212">
        <v>1</v>
      </c>
      <c r="M212">
        <f>'Terceros-Clientes'!H213</f>
        <v>0</v>
      </c>
      <c r="N212">
        <v>1</v>
      </c>
      <c r="O212">
        <f>Configuracion!$B$5</f>
        <v>2</v>
      </c>
      <c r="P212" t="str">
        <f t="shared" si="13"/>
        <v>(1754,1,0,1,2,0,0,0),</v>
      </c>
      <c r="Q212">
        <v>9</v>
      </c>
      <c r="R212" t="str">
        <f t="shared" si="14"/>
        <v>(1754,9,'2023-6-2',18687,''),</v>
      </c>
      <c r="T212" t="str">
        <f t="shared" si="15"/>
        <v>UPDATE Almacenes_Movimientos SET Fecha ='2023-05-27'WHERE Id =1754</v>
      </c>
      <c r="Z212" s="11"/>
    </row>
    <row r="213" spans="1:26" x14ac:dyDescent="0.25">
      <c r="A213">
        <v>1755</v>
      </c>
      <c r="B213">
        <f>Configuracion!$B$4</f>
        <v>18687</v>
      </c>
      <c r="C213">
        <f>Configuracion!$B$4</f>
        <v>18687</v>
      </c>
      <c r="D213" s="12">
        <v>45079</v>
      </c>
      <c r="F213">
        <v>2</v>
      </c>
      <c r="G213">
        <v>2</v>
      </c>
      <c r="H213">
        <f>'Terceros-Clientes'!C214</f>
        <v>1678</v>
      </c>
      <c r="I213">
        <v>0</v>
      </c>
      <c r="J213">
        <v>-1</v>
      </c>
      <c r="K213" t="str">
        <f t="shared" si="12"/>
        <v>(18687,18687,'2023-6-2','',2,2,1678,0,-1),</v>
      </c>
      <c r="L213">
        <v>1</v>
      </c>
      <c r="M213">
        <f>'Terceros-Clientes'!H214</f>
        <v>8000</v>
      </c>
      <c r="N213">
        <v>1</v>
      </c>
      <c r="O213">
        <f>Configuracion!$B$5</f>
        <v>2</v>
      </c>
      <c r="P213" t="str">
        <f t="shared" si="13"/>
        <v>(1755,1,8000,1,2,8000,8000,0),</v>
      </c>
      <c r="Q213">
        <v>9</v>
      </c>
      <c r="R213" t="str">
        <f t="shared" si="14"/>
        <v>(1755,9,'2023-6-2',18687,''),</v>
      </c>
      <c r="T213" t="str">
        <f t="shared" si="15"/>
        <v>UPDATE Almacenes_Movimientos SET Fecha ='2023-05-27'WHERE Id =1755</v>
      </c>
      <c r="Z213" s="11"/>
    </row>
    <row r="214" spans="1:26" x14ac:dyDescent="0.25">
      <c r="A214">
        <v>1756</v>
      </c>
      <c r="B214">
        <f>Configuracion!$B$4</f>
        <v>18687</v>
      </c>
      <c r="C214">
        <f>Configuracion!$B$4</f>
        <v>18687</v>
      </c>
      <c r="D214" s="12">
        <v>45079</v>
      </c>
      <c r="F214">
        <v>2</v>
      </c>
      <c r="G214">
        <v>2</v>
      </c>
      <c r="H214">
        <f>'Terceros-Clientes'!C215</f>
        <v>1679</v>
      </c>
      <c r="I214">
        <v>0</v>
      </c>
      <c r="J214">
        <v>-1</v>
      </c>
      <c r="K214" t="str">
        <f t="shared" si="12"/>
        <v>(18687,18687,'2023-6-2','',2,2,1679,0,-1),</v>
      </c>
      <c r="L214">
        <v>1</v>
      </c>
      <c r="M214">
        <f>'Terceros-Clientes'!H215</f>
        <v>4000</v>
      </c>
      <c r="N214">
        <v>1</v>
      </c>
      <c r="O214">
        <f>Configuracion!$B$5</f>
        <v>2</v>
      </c>
      <c r="P214" t="str">
        <f t="shared" si="13"/>
        <v>(1756,1,4000,1,2,4000,4000,0),</v>
      </c>
      <c r="Q214">
        <v>9</v>
      </c>
      <c r="R214" t="str">
        <f t="shared" si="14"/>
        <v>(1756,9,'2023-6-2',18687,''),</v>
      </c>
      <c r="T214" t="str">
        <f t="shared" si="15"/>
        <v>UPDATE Almacenes_Movimientos SET Fecha ='2023-05-27'WHERE Id =1756</v>
      </c>
      <c r="Z214" s="11"/>
    </row>
    <row r="215" spans="1:26" x14ac:dyDescent="0.25">
      <c r="A215">
        <v>1757</v>
      </c>
      <c r="B215">
        <f>Configuracion!$B$4</f>
        <v>18687</v>
      </c>
      <c r="C215">
        <f>Configuracion!$B$4</f>
        <v>18687</v>
      </c>
      <c r="D215" s="12">
        <v>45079</v>
      </c>
      <c r="F215">
        <v>2</v>
      </c>
      <c r="G215">
        <v>2</v>
      </c>
      <c r="H215">
        <f>'Terceros-Clientes'!C216</f>
        <v>1680</v>
      </c>
      <c r="I215">
        <v>0</v>
      </c>
      <c r="J215">
        <v>-1</v>
      </c>
      <c r="K215" t="str">
        <f t="shared" si="12"/>
        <v>(18687,18687,'2023-6-2','',2,2,1680,0,-1),</v>
      </c>
      <c r="L215">
        <v>1</v>
      </c>
      <c r="M215">
        <f>'Terceros-Clientes'!H216</f>
        <v>12000</v>
      </c>
      <c r="N215">
        <v>1</v>
      </c>
      <c r="O215">
        <f>Configuracion!$B$5</f>
        <v>2</v>
      </c>
      <c r="P215" t="str">
        <f t="shared" si="13"/>
        <v>(1757,1,12000,1,2,12000,12000,0),</v>
      </c>
      <c r="Q215">
        <v>9</v>
      </c>
      <c r="R215" t="str">
        <f t="shared" si="14"/>
        <v>(1757,9,'2023-6-2',18687,''),</v>
      </c>
      <c r="T215" t="str">
        <f t="shared" si="15"/>
        <v>UPDATE Almacenes_Movimientos SET Fecha ='2023-05-27'WHERE Id =1757</v>
      </c>
      <c r="Z215" s="11"/>
    </row>
    <row r="216" spans="1:26" x14ac:dyDescent="0.25">
      <c r="A216">
        <v>1758</v>
      </c>
      <c r="B216">
        <f>Configuracion!$B$4</f>
        <v>18687</v>
      </c>
      <c r="C216">
        <f>Configuracion!$B$4</f>
        <v>18687</v>
      </c>
      <c r="D216" s="12">
        <v>45079</v>
      </c>
      <c r="F216">
        <v>2</v>
      </c>
      <c r="G216">
        <v>2</v>
      </c>
      <c r="H216">
        <f>'Terceros-Clientes'!C217</f>
        <v>1681</v>
      </c>
      <c r="I216">
        <v>0</v>
      </c>
      <c r="J216">
        <v>-1</v>
      </c>
      <c r="K216" t="str">
        <f t="shared" si="12"/>
        <v>(18687,18687,'2023-6-2','',2,2,1681,0,-1),</v>
      </c>
      <c r="L216">
        <v>1</v>
      </c>
      <c r="M216">
        <f>'Terceros-Clientes'!H217</f>
        <v>0</v>
      </c>
      <c r="N216">
        <v>1</v>
      </c>
      <c r="O216">
        <f>Configuracion!$B$5</f>
        <v>2</v>
      </c>
      <c r="P216" t="str">
        <f t="shared" si="13"/>
        <v>(1758,1,0,1,2,0,0,0),</v>
      </c>
      <c r="Q216">
        <v>9</v>
      </c>
      <c r="R216" t="str">
        <f t="shared" si="14"/>
        <v>(1758,9,'2023-6-2',18687,''),</v>
      </c>
      <c r="T216" t="str">
        <f t="shared" si="15"/>
        <v>UPDATE Almacenes_Movimientos SET Fecha ='2023-05-27'WHERE Id =1758</v>
      </c>
      <c r="Z216" s="11"/>
    </row>
    <row r="217" spans="1:26" x14ac:dyDescent="0.25">
      <c r="A217">
        <v>1759</v>
      </c>
      <c r="B217">
        <f>Configuracion!$B$4</f>
        <v>18687</v>
      </c>
      <c r="C217">
        <f>Configuracion!$B$4</f>
        <v>18687</v>
      </c>
      <c r="D217" s="12">
        <v>45079</v>
      </c>
      <c r="F217">
        <v>2</v>
      </c>
      <c r="G217">
        <v>2</v>
      </c>
      <c r="H217">
        <f>'Terceros-Clientes'!C218</f>
        <v>1682</v>
      </c>
      <c r="I217">
        <v>0</v>
      </c>
      <c r="J217">
        <v>-1</v>
      </c>
      <c r="K217" t="str">
        <f t="shared" si="12"/>
        <v>(18687,18687,'2023-6-2','',2,2,1682,0,-1),</v>
      </c>
      <c r="L217">
        <v>1</v>
      </c>
      <c r="M217">
        <f>'Terceros-Clientes'!H218</f>
        <v>15000</v>
      </c>
      <c r="N217">
        <v>1</v>
      </c>
      <c r="O217">
        <f>Configuracion!$B$5</f>
        <v>2</v>
      </c>
      <c r="P217" t="str">
        <f t="shared" si="13"/>
        <v>(1759,1,15000,1,2,15000,15000,0),</v>
      </c>
      <c r="Q217">
        <v>9</v>
      </c>
      <c r="R217" t="str">
        <f t="shared" si="14"/>
        <v>(1759,9,'2023-6-2',18687,''),</v>
      </c>
      <c r="T217" t="str">
        <f t="shared" si="15"/>
        <v>UPDATE Almacenes_Movimientos SET Fecha ='2023-05-27'WHERE Id =1759</v>
      </c>
      <c r="Z217" s="11"/>
    </row>
    <row r="218" spans="1:26" x14ac:dyDescent="0.25">
      <c r="A218">
        <v>1760</v>
      </c>
      <c r="B218">
        <f>Configuracion!$B$4</f>
        <v>18687</v>
      </c>
      <c r="C218">
        <f>Configuracion!$B$4</f>
        <v>18687</v>
      </c>
      <c r="D218" s="12">
        <v>45079</v>
      </c>
      <c r="F218">
        <v>2</v>
      </c>
      <c r="G218">
        <v>2</v>
      </c>
      <c r="H218">
        <f>'Terceros-Clientes'!C219</f>
        <v>1683</v>
      </c>
      <c r="I218">
        <v>0</v>
      </c>
      <c r="J218">
        <v>-1</v>
      </c>
      <c r="K218" t="str">
        <f t="shared" si="12"/>
        <v>(18687,18687,'2023-6-2','',2,2,1683,0,-1),</v>
      </c>
      <c r="L218">
        <v>1</v>
      </c>
      <c r="M218">
        <f>'Terceros-Clientes'!H219</f>
        <v>8000</v>
      </c>
      <c r="N218">
        <v>1</v>
      </c>
      <c r="O218">
        <f>Configuracion!$B$5</f>
        <v>2</v>
      </c>
      <c r="P218" t="str">
        <f t="shared" si="13"/>
        <v>(1760,1,8000,1,2,8000,8000,0),</v>
      </c>
      <c r="Q218">
        <v>9</v>
      </c>
      <c r="R218" t="str">
        <f t="shared" si="14"/>
        <v>(1760,9,'2023-6-2',18687,''),</v>
      </c>
      <c r="T218" t="str">
        <f t="shared" si="15"/>
        <v>UPDATE Almacenes_Movimientos SET Fecha ='2023-05-27'WHERE Id =1760</v>
      </c>
      <c r="Z218" s="11"/>
    </row>
    <row r="219" spans="1:26" x14ac:dyDescent="0.25">
      <c r="A219">
        <v>1761</v>
      </c>
      <c r="B219">
        <f>Configuracion!$B$4</f>
        <v>18687</v>
      </c>
      <c r="C219">
        <f>Configuracion!$B$4</f>
        <v>18687</v>
      </c>
      <c r="D219" s="12">
        <v>45079</v>
      </c>
      <c r="F219">
        <v>2</v>
      </c>
      <c r="G219">
        <v>2</v>
      </c>
      <c r="H219">
        <f>'Terceros-Clientes'!C220</f>
        <v>1684</v>
      </c>
      <c r="I219">
        <v>0</v>
      </c>
      <c r="J219">
        <v>-1</v>
      </c>
      <c r="K219" t="str">
        <f t="shared" si="12"/>
        <v>(18687,18687,'2023-6-2','',2,2,1684,0,-1),</v>
      </c>
      <c r="L219">
        <v>1</v>
      </c>
      <c r="M219">
        <f>'Terceros-Clientes'!H220</f>
        <v>0</v>
      </c>
      <c r="N219">
        <v>1</v>
      </c>
      <c r="O219">
        <f>Configuracion!$B$5</f>
        <v>2</v>
      </c>
      <c r="P219" t="str">
        <f t="shared" si="13"/>
        <v>(1761,1,0,1,2,0,0,0),</v>
      </c>
      <c r="Q219">
        <v>9</v>
      </c>
      <c r="R219" t="str">
        <f t="shared" si="14"/>
        <v>(1761,9,'2023-6-2',18687,''),</v>
      </c>
      <c r="T219" t="str">
        <f t="shared" si="15"/>
        <v>UPDATE Almacenes_Movimientos SET Fecha ='2023-05-27'WHERE Id =1761</v>
      </c>
      <c r="Z219" s="11"/>
    </row>
    <row r="220" spans="1:26" x14ac:dyDescent="0.25">
      <c r="A220">
        <v>1762</v>
      </c>
      <c r="B220">
        <f>Configuracion!$B$4</f>
        <v>18687</v>
      </c>
      <c r="C220">
        <f>Configuracion!$B$4</f>
        <v>18687</v>
      </c>
      <c r="D220" s="12">
        <v>45079</v>
      </c>
      <c r="F220">
        <v>2</v>
      </c>
      <c r="G220">
        <v>2</v>
      </c>
      <c r="H220">
        <f>'Terceros-Clientes'!C221</f>
        <v>1685</v>
      </c>
      <c r="I220">
        <v>0</v>
      </c>
      <c r="J220">
        <v>-1</v>
      </c>
      <c r="K220" t="str">
        <f t="shared" si="12"/>
        <v>(18687,18687,'2023-6-2','',2,2,1685,0,-1),</v>
      </c>
      <c r="L220">
        <v>1</v>
      </c>
      <c r="M220">
        <f>'Terceros-Clientes'!H221</f>
        <v>15000</v>
      </c>
      <c r="N220">
        <v>1</v>
      </c>
      <c r="O220">
        <f>Configuracion!$B$5</f>
        <v>2</v>
      </c>
      <c r="P220" t="str">
        <f t="shared" si="13"/>
        <v>(1762,1,15000,1,2,15000,15000,0),</v>
      </c>
      <c r="Q220">
        <v>9</v>
      </c>
      <c r="R220" t="str">
        <f t="shared" si="14"/>
        <v>(1762,9,'2023-6-2',18687,''),</v>
      </c>
      <c r="T220" t="str">
        <f t="shared" si="15"/>
        <v>UPDATE Almacenes_Movimientos SET Fecha ='2023-05-27'WHERE Id =1762</v>
      </c>
      <c r="Z220" s="11"/>
    </row>
    <row r="221" spans="1:26" x14ac:dyDescent="0.25">
      <c r="A221">
        <v>1763</v>
      </c>
      <c r="B221">
        <f>Configuracion!$B$4</f>
        <v>18687</v>
      </c>
      <c r="C221">
        <f>Configuracion!$B$4</f>
        <v>18687</v>
      </c>
      <c r="D221" s="12">
        <v>45079</v>
      </c>
      <c r="F221">
        <v>2</v>
      </c>
      <c r="G221">
        <v>2</v>
      </c>
      <c r="H221">
        <f>'Terceros-Clientes'!C222</f>
        <v>1686</v>
      </c>
      <c r="I221">
        <v>0</v>
      </c>
      <c r="J221">
        <v>-1</v>
      </c>
      <c r="K221" t="str">
        <f t="shared" si="12"/>
        <v>(18687,18687,'2023-6-2','',2,2,1686,0,-1),</v>
      </c>
      <c r="L221">
        <v>1</v>
      </c>
      <c r="M221">
        <f>'Terceros-Clientes'!H222</f>
        <v>0</v>
      </c>
      <c r="N221">
        <v>1</v>
      </c>
      <c r="O221">
        <f>Configuracion!$B$5</f>
        <v>2</v>
      </c>
      <c r="P221" t="str">
        <f t="shared" si="13"/>
        <v>(1763,1,0,1,2,0,0,0),</v>
      </c>
      <c r="Q221">
        <v>9</v>
      </c>
      <c r="R221" t="str">
        <f t="shared" si="14"/>
        <v>(1763,9,'2023-6-2',18687,''),</v>
      </c>
      <c r="T221" t="str">
        <f t="shared" si="15"/>
        <v>UPDATE Almacenes_Movimientos SET Fecha ='2023-05-27'WHERE Id =1763</v>
      </c>
      <c r="Z221" s="11"/>
    </row>
    <row r="222" spans="1:26" x14ac:dyDescent="0.25">
      <c r="A222">
        <v>1764</v>
      </c>
      <c r="B222">
        <f>Configuracion!$B$4</f>
        <v>18687</v>
      </c>
      <c r="C222">
        <f>Configuracion!$B$4</f>
        <v>18687</v>
      </c>
      <c r="D222" s="12">
        <v>45079</v>
      </c>
      <c r="F222">
        <v>2</v>
      </c>
      <c r="G222">
        <v>2</v>
      </c>
      <c r="H222">
        <f>'Terceros-Clientes'!C223</f>
        <v>1687</v>
      </c>
      <c r="I222">
        <v>0</v>
      </c>
      <c r="J222">
        <v>-1</v>
      </c>
      <c r="K222" t="str">
        <f t="shared" si="12"/>
        <v>(18687,18687,'2023-6-2','',2,2,1687,0,-1),</v>
      </c>
      <c r="L222">
        <v>1</v>
      </c>
      <c r="M222">
        <f>'Terceros-Clientes'!H223</f>
        <v>7000</v>
      </c>
      <c r="N222">
        <v>1</v>
      </c>
      <c r="O222">
        <f>Configuracion!$B$5</f>
        <v>2</v>
      </c>
      <c r="P222" t="str">
        <f t="shared" si="13"/>
        <v>(1764,1,7000,1,2,7000,7000,0),</v>
      </c>
      <c r="Q222">
        <v>9</v>
      </c>
      <c r="R222" t="str">
        <f t="shared" si="14"/>
        <v>(1764,9,'2023-6-2',18687,''),</v>
      </c>
      <c r="T222" t="str">
        <f t="shared" si="15"/>
        <v>UPDATE Almacenes_Movimientos SET Fecha ='2023-05-27'WHERE Id =1764</v>
      </c>
      <c r="Z222" s="11"/>
    </row>
    <row r="223" spans="1:26" x14ac:dyDescent="0.25">
      <c r="A223">
        <v>1765</v>
      </c>
      <c r="B223">
        <f>Configuracion!$B$4</f>
        <v>18687</v>
      </c>
      <c r="C223">
        <f>Configuracion!$B$4</f>
        <v>18687</v>
      </c>
      <c r="D223" s="12">
        <v>45079</v>
      </c>
      <c r="F223">
        <v>2</v>
      </c>
      <c r="G223">
        <v>2</v>
      </c>
      <c r="H223">
        <f>'Terceros-Clientes'!C224</f>
        <v>1688</v>
      </c>
      <c r="I223">
        <v>0</v>
      </c>
      <c r="J223">
        <v>-1</v>
      </c>
      <c r="K223" t="str">
        <f t="shared" si="12"/>
        <v>(18687,18687,'2023-6-2','',2,2,1688,0,-1),</v>
      </c>
      <c r="L223">
        <v>1</v>
      </c>
      <c r="M223">
        <f>'Terceros-Clientes'!H224</f>
        <v>0</v>
      </c>
      <c r="N223">
        <v>1</v>
      </c>
      <c r="O223">
        <f>Configuracion!$B$5</f>
        <v>2</v>
      </c>
      <c r="P223" t="str">
        <f t="shared" si="13"/>
        <v>(1765,1,0,1,2,0,0,0),</v>
      </c>
      <c r="Q223">
        <v>9</v>
      </c>
      <c r="R223" t="str">
        <f t="shared" si="14"/>
        <v>(1765,9,'2023-6-2',18687,''),</v>
      </c>
      <c r="T223" t="str">
        <f t="shared" si="15"/>
        <v>UPDATE Almacenes_Movimientos SET Fecha ='2023-05-27'WHERE Id =1765</v>
      </c>
      <c r="Z223" s="11"/>
    </row>
    <row r="224" spans="1:26" x14ac:dyDescent="0.25">
      <c r="A224">
        <v>1766</v>
      </c>
      <c r="B224">
        <f>Configuracion!$B$4</f>
        <v>18687</v>
      </c>
      <c r="C224">
        <f>Configuracion!$B$4</f>
        <v>18687</v>
      </c>
      <c r="D224" s="12">
        <v>45079</v>
      </c>
      <c r="F224">
        <v>2</v>
      </c>
      <c r="G224">
        <v>2</v>
      </c>
      <c r="H224">
        <f>'Terceros-Clientes'!C225</f>
        <v>1689</v>
      </c>
      <c r="I224">
        <v>0</v>
      </c>
      <c r="J224">
        <v>-1</v>
      </c>
      <c r="K224" t="str">
        <f t="shared" si="12"/>
        <v>(18687,18687,'2023-6-2','',2,2,1689,0,-1),</v>
      </c>
      <c r="L224">
        <v>1</v>
      </c>
      <c r="M224">
        <f>'Terceros-Clientes'!H225</f>
        <v>0</v>
      </c>
      <c r="N224">
        <v>1</v>
      </c>
      <c r="O224">
        <f>Configuracion!$B$5</f>
        <v>2</v>
      </c>
      <c r="P224" t="str">
        <f t="shared" si="13"/>
        <v>(1766,1,0,1,2,0,0,0),</v>
      </c>
      <c r="Q224">
        <v>9</v>
      </c>
      <c r="R224" t="str">
        <f t="shared" si="14"/>
        <v>(1766,9,'2023-6-2',18687,''),</v>
      </c>
      <c r="T224" t="str">
        <f t="shared" si="15"/>
        <v>UPDATE Almacenes_Movimientos SET Fecha ='2023-05-27'WHERE Id =1766</v>
      </c>
      <c r="Z224" s="11"/>
    </row>
    <row r="225" spans="1:26" x14ac:dyDescent="0.25">
      <c r="A225">
        <v>1767</v>
      </c>
      <c r="B225">
        <f>Configuracion!$B$4</f>
        <v>18687</v>
      </c>
      <c r="C225">
        <f>Configuracion!$B$4</f>
        <v>18687</v>
      </c>
      <c r="D225" s="12">
        <v>45079</v>
      </c>
      <c r="F225">
        <v>2</v>
      </c>
      <c r="G225">
        <v>2</v>
      </c>
      <c r="H225">
        <f>'Terceros-Clientes'!C226</f>
        <v>1690</v>
      </c>
      <c r="I225">
        <v>0</v>
      </c>
      <c r="J225">
        <v>-1</v>
      </c>
      <c r="K225" t="str">
        <f t="shared" si="12"/>
        <v>(18687,18687,'2023-6-2','',2,2,1690,0,-1),</v>
      </c>
      <c r="L225">
        <v>1</v>
      </c>
      <c r="M225">
        <f>'Terceros-Clientes'!H226</f>
        <v>0</v>
      </c>
      <c r="N225">
        <v>1</v>
      </c>
      <c r="O225">
        <f>Configuracion!$B$5</f>
        <v>2</v>
      </c>
      <c r="P225" t="str">
        <f t="shared" si="13"/>
        <v>(1767,1,0,1,2,0,0,0),</v>
      </c>
      <c r="Q225">
        <v>9</v>
      </c>
      <c r="R225" t="str">
        <f t="shared" si="14"/>
        <v>(1767,9,'2023-6-2',18687,''),</v>
      </c>
      <c r="T225" t="str">
        <f t="shared" si="15"/>
        <v>UPDATE Almacenes_Movimientos SET Fecha ='2023-05-27'WHERE Id =1767</v>
      </c>
      <c r="Z225" s="11"/>
    </row>
    <row r="226" spans="1:26" x14ac:dyDescent="0.25">
      <c r="A226">
        <v>1768</v>
      </c>
      <c r="B226">
        <f>Configuracion!$B$4</f>
        <v>18687</v>
      </c>
      <c r="C226">
        <f>Configuracion!$B$4</f>
        <v>18687</v>
      </c>
      <c r="D226" s="12">
        <v>45079</v>
      </c>
      <c r="F226">
        <v>2</v>
      </c>
      <c r="G226">
        <v>2</v>
      </c>
      <c r="H226">
        <f>'Terceros-Clientes'!C227</f>
        <v>1691</v>
      </c>
      <c r="I226">
        <v>0</v>
      </c>
      <c r="J226">
        <v>-1</v>
      </c>
      <c r="K226" t="str">
        <f t="shared" si="12"/>
        <v>(18687,18687,'2023-6-2','',2,2,1691,0,-1),</v>
      </c>
      <c r="L226">
        <v>1</v>
      </c>
      <c r="M226">
        <f>'Terceros-Clientes'!H227</f>
        <v>10000</v>
      </c>
      <c r="N226">
        <v>1</v>
      </c>
      <c r="O226">
        <f>Configuracion!$B$5</f>
        <v>2</v>
      </c>
      <c r="P226" t="str">
        <f t="shared" si="13"/>
        <v>(1768,1,10000,1,2,10000,10000,0),</v>
      </c>
      <c r="Q226">
        <v>9</v>
      </c>
      <c r="R226" t="str">
        <f t="shared" si="14"/>
        <v>(1768,9,'2023-6-2',18687,''),</v>
      </c>
      <c r="T226" t="str">
        <f t="shared" si="15"/>
        <v>UPDATE Almacenes_Movimientos SET Fecha ='2023-05-27'WHERE Id =1768</v>
      </c>
      <c r="Z226" s="11"/>
    </row>
    <row r="227" spans="1:26" x14ac:dyDescent="0.25">
      <c r="A227">
        <v>1769</v>
      </c>
      <c r="B227">
        <f>Configuracion!$B$4</f>
        <v>18687</v>
      </c>
      <c r="C227">
        <f>Configuracion!$B$4</f>
        <v>18687</v>
      </c>
      <c r="D227" s="12">
        <v>45079</v>
      </c>
      <c r="F227">
        <v>2</v>
      </c>
      <c r="G227">
        <v>2</v>
      </c>
      <c r="H227">
        <f>'Terceros-Clientes'!C228</f>
        <v>1692</v>
      </c>
      <c r="I227">
        <v>0</v>
      </c>
      <c r="J227">
        <v>-1</v>
      </c>
      <c r="K227" t="str">
        <f t="shared" si="12"/>
        <v>(18687,18687,'2023-6-2','',2,2,1692,0,-1),</v>
      </c>
      <c r="L227">
        <v>1</v>
      </c>
      <c r="M227">
        <f>'Terceros-Clientes'!H228</f>
        <v>12000</v>
      </c>
      <c r="N227">
        <v>1</v>
      </c>
      <c r="O227">
        <f>Configuracion!$B$5</f>
        <v>2</v>
      </c>
      <c r="P227" t="str">
        <f t="shared" si="13"/>
        <v>(1769,1,12000,1,2,12000,12000,0),</v>
      </c>
      <c r="Q227">
        <v>9</v>
      </c>
      <c r="R227" t="str">
        <f t="shared" si="14"/>
        <v>(1769,9,'2023-6-2',18687,''),</v>
      </c>
      <c r="T227" t="str">
        <f t="shared" si="15"/>
        <v>UPDATE Almacenes_Movimientos SET Fecha ='2023-05-27'WHERE Id =1769</v>
      </c>
      <c r="Z227" s="11"/>
    </row>
    <row r="228" spans="1:26" x14ac:dyDescent="0.25">
      <c r="A228">
        <v>1770</v>
      </c>
      <c r="B228">
        <f>Configuracion!$B$4</f>
        <v>18687</v>
      </c>
      <c r="C228">
        <f>Configuracion!$B$4</f>
        <v>18687</v>
      </c>
      <c r="D228" s="12">
        <v>45079</v>
      </c>
      <c r="F228">
        <v>2</v>
      </c>
      <c r="G228">
        <v>2</v>
      </c>
      <c r="H228">
        <f>'Terceros-Clientes'!C229</f>
        <v>1693</v>
      </c>
      <c r="I228">
        <v>0</v>
      </c>
      <c r="J228">
        <v>-1</v>
      </c>
      <c r="K228" t="str">
        <f t="shared" si="12"/>
        <v>(18687,18687,'2023-6-2','',2,2,1693,0,-1),</v>
      </c>
      <c r="L228">
        <v>1</v>
      </c>
      <c r="M228">
        <f>'Terceros-Clientes'!H229</f>
        <v>16000</v>
      </c>
      <c r="N228">
        <v>1</v>
      </c>
      <c r="O228">
        <f>Configuracion!$B$5</f>
        <v>2</v>
      </c>
      <c r="P228" t="str">
        <f t="shared" si="13"/>
        <v>(1770,1,16000,1,2,16000,16000,0),</v>
      </c>
      <c r="Q228">
        <v>9</v>
      </c>
      <c r="R228" t="str">
        <f t="shared" si="14"/>
        <v>(1770,9,'2023-6-2',18687,''),</v>
      </c>
      <c r="T228" t="str">
        <f t="shared" si="15"/>
        <v>UPDATE Almacenes_Movimientos SET Fecha ='2023-05-27'WHERE Id =1770</v>
      </c>
      <c r="Z228" s="11"/>
    </row>
    <row r="229" spans="1:26" x14ac:dyDescent="0.25">
      <c r="A229">
        <v>1771</v>
      </c>
      <c r="B229">
        <f>Configuracion!$B$4</f>
        <v>18687</v>
      </c>
      <c r="C229">
        <f>Configuracion!$B$4</f>
        <v>18687</v>
      </c>
      <c r="D229" s="12">
        <v>45079</v>
      </c>
      <c r="F229">
        <v>2</v>
      </c>
      <c r="G229">
        <v>2</v>
      </c>
      <c r="H229">
        <f>'Terceros-Clientes'!C230</f>
        <v>1694</v>
      </c>
      <c r="I229">
        <v>0</v>
      </c>
      <c r="J229">
        <v>-1</v>
      </c>
      <c r="K229" t="str">
        <f t="shared" si="12"/>
        <v>(18687,18687,'2023-6-2','',2,2,1694,0,-1),</v>
      </c>
      <c r="L229">
        <v>1</v>
      </c>
      <c r="M229">
        <f>'Terceros-Clientes'!H230</f>
        <v>0</v>
      </c>
      <c r="N229">
        <v>1</v>
      </c>
      <c r="O229">
        <f>Configuracion!$B$5</f>
        <v>2</v>
      </c>
      <c r="P229" t="str">
        <f t="shared" si="13"/>
        <v>(1771,1,0,1,2,0,0,0),</v>
      </c>
      <c r="Q229">
        <v>9</v>
      </c>
      <c r="R229" t="str">
        <f t="shared" si="14"/>
        <v>(1771,9,'2023-6-2',18687,''),</v>
      </c>
      <c r="T229" t="str">
        <f t="shared" si="15"/>
        <v>UPDATE Almacenes_Movimientos SET Fecha ='2023-05-27'WHERE Id =1771</v>
      </c>
      <c r="Z229" s="11"/>
    </row>
    <row r="230" spans="1:26" x14ac:dyDescent="0.25">
      <c r="A230">
        <v>1772</v>
      </c>
      <c r="B230">
        <f>Configuracion!$B$4</f>
        <v>18687</v>
      </c>
      <c r="C230">
        <f>Configuracion!$B$4</f>
        <v>18687</v>
      </c>
      <c r="D230" s="12">
        <v>45079</v>
      </c>
      <c r="F230">
        <v>2</v>
      </c>
      <c r="G230">
        <v>2</v>
      </c>
      <c r="H230">
        <f>'Terceros-Clientes'!C231</f>
        <v>1695</v>
      </c>
      <c r="I230">
        <v>0</v>
      </c>
      <c r="J230">
        <v>-1</v>
      </c>
      <c r="K230" t="str">
        <f t="shared" si="12"/>
        <v>(18687,18687,'2023-6-2','',2,2,1695,0,-1),</v>
      </c>
      <c r="L230">
        <v>1</v>
      </c>
      <c r="M230">
        <f>'Terceros-Clientes'!H231</f>
        <v>0</v>
      </c>
      <c r="N230">
        <v>1</v>
      </c>
      <c r="O230">
        <f>Configuracion!$B$5</f>
        <v>2</v>
      </c>
      <c r="P230" t="str">
        <f t="shared" si="13"/>
        <v>(1772,1,0,1,2,0,0,0),</v>
      </c>
      <c r="Q230">
        <v>9</v>
      </c>
      <c r="R230" t="str">
        <f t="shared" si="14"/>
        <v>(1772,9,'2023-6-2',18687,''),</v>
      </c>
      <c r="T230" t="str">
        <f t="shared" si="15"/>
        <v>UPDATE Almacenes_Movimientos SET Fecha ='2023-05-27'WHERE Id =1772</v>
      </c>
      <c r="Z230" s="11"/>
    </row>
    <row r="231" spans="1:26" x14ac:dyDescent="0.25">
      <c r="A231">
        <v>1773</v>
      </c>
      <c r="B231">
        <f>Configuracion!$B$4</f>
        <v>18687</v>
      </c>
      <c r="C231">
        <f>Configuracion!$B$4</f>
        <v>18687</v>
      </c>
      <c r="D231" s="12">
        <v>45079</v>
      </c>
      <c r="F231">
        <v>2</v>
      </c>
      <c r="G231">
        <v>2</v>
      </c>
      <c r="H231">
        <f>'Terceros-Clientes'!C232</f>
        <v>1696</v>
      </c>
      <c r="I231">
        <v>0</v>
      </c>
      <c r="J231">
        <v>-1</v>
      </c>
      <c r="K231" t="str">
        <f t="shared" si="12"/>
        <v>(18687,18687,'2023-6-2','',2,2,1696,0,-1),</v>
      </c>
      <c r="L231">
        <v>1</v>
      </c>
      <c r="M231">
        <f>'Terceros-Clientes'!H232</f>
        <v>15000</v>
      </c>
      <c r="N231">
        <v>1</v>
      </c>
      <c r="O231">
        <f>Configuracion!$B$5</f>
        <v>2</v>
      </c>
      <c r="P231" t="str">
        <f t="shared" si="13"/>
        <v>(1773,1,15000,1,2,15000,15000,0),</v>
      </c>
      <c r="Q231">
        <v>9</v>
      </c>
      <c r="R231" t="str">
        <f t="shared" si="14"/>
        <v>(1773,9,'2023-6-2',18687,''),</v>
      </c>
      <c r="T231" t="str">
        <f t="shared" si="15"/>
        <v>UPDATE Almacenes_Movimientos SET Fecha ='2023-05-27'WHERE Id =1773</v>
      </c>
      <c r="Z231" s="11"/>
    </row>
    <row r="232" spans="1:26" x14ac:dyDescent="0.25">
      <c r="A232">
        <v>1774</v>
      </c>
      <c r="B232">
        <f>Configuracion!$B$4</f>
        <v>18687</v>
      </c>
      <c r="C232">
        <f>Configuracion!$B$4</f>
        <v>18687</v>
      </c>
      <c r="D232" s="12">
        <v>45079</v>
      </c>
      <c r="F232">
        <v>2</v>
      </c>
      <c r="G232">
        <v>2</v>
      </c>
      <c r="H232">
        <f>'Terceros-Clientes'!C233</f>
        <v>1697</v>
      </c>
      <c r="I232">
        <v>0</v>
      </c>
      <c r="J232">
        <v>-1</v>
      </c>
      <c r="K232" t="str">
        <f t="shared" si="12"/>
        <v>(18687,18687,'2023-6-2','',2,2,1697,0,-1),</v>
      </c>
      <c r="L232">
        <v>1</v>
      </c>
      <c r="M232">
        <f>'Terceros-Clientes'!H233</f>
        <v>11000</v>
      </c>
      <c r="N232">
        <v>1</v>
      </c>
      <c r="O232">
        <f>Configuracion!$B$5</f>
        <v>2</v>
      </c>
      <c r="P232" t="str">
        <f t="shared" si="13"/>
        <v>(1774,1,11000,1,2,11000,11000,0),</v>
      </c>
      <c r="Q232">
        <v>9</v>
      </c>
      <c r="R232" t="str">
        <f t="shared" si="14"/>
        <v>(1774,9,'2023-6-2',18687,''),</v>
      </c>
      <c r="T232" t="str">
        <f t="shared" si="15"/>
        <v>UPDATE Almacenes_Movimientos SET Fecha ='2023-05-27'WHERE Id =1774</v>
      </c>
      <c r="Z232" s="11"/>
    </row>
    <row r="233" spans="1:26" x14ac:dyDescent="0.25">
      <c r="A233">
        <v>1775</v>
      </c>
      <c r="B233">
        <f>Configuracion!$B$4</f>
        <v>18687</v>
      </c>
      <c r="C233">
        <f>Configuracion!$B$4</f>
        <v>18687</v>
      </c>
      <c r="D233" s="12">
        <v>45079</v>
      </c>
      <c r="F233">
        <v>2</v>
      </c>
      <c r="G233">
        <v>2</v>
      </c>
      <c r="H233">
        <f>'Terceros-Clientes'!C234</f>
        <v>1698</v>
      </c>
      <c r="I233">
        <v>0</v>
      </c>
      <c r="J233">
        <v>-1</v>
      </c>
      <c r="K233" t="str">
        <f t="shared" si="12"/>
        <v>(18687,18687,'2023-6-2','',2,2,1698,0,-1),</v>
      </c>
      <c r="L233">
        <v>1</v>
      </c>
      <c r="M233">
        <f>'Terceros-Clientes'!H234</f>
        <v>11000</v>
      </c>
      <c r="N233">
        <v>1</v>
      </c>
      <c r="O233">
        <f>Configuracion!$B$5</f>
        <v>2</v>
      </c>
      <c r="P233" t="str">
        <f t="shared" si="13"/>
        <v>(1775,1,11000,1,2,11000,11000,0),</v>
      </c>
      <c r="Q233">
        <v>9</v>
      </c>
      <c r="R233" t="str">
        <f t="shared" si="14"/>
        <v>(1775,9,'2023-6-2',18687,''),</v>
      </c>
      <c r="T233" t="str">
        <f t="shared" si="15"/>
        <v>UPDATE Almacenes_Movimientos SET Fecha ='2023-05-27'WHERE Id =1775</v>
      </c>
      <c r="Z233" s="11"/>
    </row>
    <row r="234" spans="1:26" x14ac:dyDescent="0.25">
      <c r="A234">
        <v>1776</v>
      </c>
      <c r="B234">
        <f>Configuracion!$B$4</f>
        <v>18687</v>
      </c>
      <c r="C234">
        <f>Configuracion!$B$4</f>
        <v>18687</v>
      </c>
      <c r="D234" s="12">
        <v>45079</v>
      </c>
      <c r="F234">
        <v>2</v>
      </c>
      <c r="G234">
        <v>2</v>
      </c>
      <c r="H234">
        <f>'Terceros-Clientes'!C235</f>
        <v>1699</v>
      </c>
      <c r="I234">
        <v>0</v>
      </c>
      <c r="J234">
        <v>-1</v>
      </c>
      <c r="K234" t="str">
        <f t="shared" si="12"/>
        <v>(18687,18687,'2023-6-2','',2,2,1699,0,-1),</v>
      </c>
      <c r="L234">
        <v>1</v>
      </c>
      <c r="M234">
        <f>'Terceros-Clientes'!H235</f>
        <v>21000</v>
      </c>
      <c r="N234">
        <v>1</v>
      </c>
      <c r="O234">
        <f>Configuracion!$B$5</f>
        <v>2</v>
      </c>
      <c r="P234" t="str">
        <f t="shared" si="13"/>
        <v>(1776,1,21000,1,2,21000,21000,0),</v>
      </c>
      <c r="Q234">
        <v>9</v>
      </c>
      <c r="R234" t="str">
        <f t="shared" si="14"/>
        <v>(1776,9,'2023-6-2',18687,''),</v>
      </c>
      <c r="T234" t="str">
        <f t="shared" si="15"/>
        <v>UPDATE Almacenes_Movimientos SET Fecha ='2023-05-27'WHERE Id =1776</v>
      </c>
      <c r="Z234" s="11"/>
    </row>
    <row r="235" spans="1:26" x14ac:dyDescent="0.25">
      <c r="A235">
        <v>1777</v>
      </c>
      <c r="B235">
        <f>Configuracion!$B$4</f>
        <v>18687</v>
      </c>
      <c r="C235">
        <f>Configuracion!$B$4</f>
        <v>18687</v>
      </c>
      <c r="D235" s="12">
        <v>45079</v>
      </c>
      <c r="F235">
        <v>2</v>
      </c>
      <c r="G235">
        <v>2</v>
      </c>
      <c r="H235">
        <f>'Terceros-Clientes'!C236</f>
        <v>1700</v>
      </c>
      <c r="I235">
        <v>0</v>
      </c>
      <c r="J235">
        <v>-1</v>
      </c>
      <c r="K235" t="str">
        <f t="shared" si="12"/>
        <v>(18687,18687,'2023-6-2','',2,2,1700,0,-1),</v>
      </c>
      <c r="L235">
        <v>1</v>
      </c>
      <c r="M235">
        <f>'Terceros-Clientes'!H236</f>
        <v>7000</v>
      </c>
      <c r="N235">
        <v>1</v>
      </c>
      <c r="O235">
        <f>Configuracion!$B$5</f>
        <v>2</v>
      </c>
      <c r="P235" t="str">
        <f t="shared" si="13"/>
        <v>(1777,1,7000,1,2,7000,7000,0),</v>
      </c>
      <c r="Q235">
        <v>9</v>
      </c>
      <c r="R235" t="str">
        <f t="shared" si="14"/>
        <v>(1777,9,'2023-6-2',18687,''),</v>
      </c>
      <c r="T235" t="str">
        <f t="shared" si="15"/>
        <v>UPDATE Almacenes_Movimientos SET Fecha ='2023-05-27'WHERE Id =1777</v>
      </c>
      <c r="Z235" s="11"/>
    </row>
    <row r="236" spans="1:26" x14ac:dyDescent="0.25">
      <c r="A236">
        <v>1778</v>
      </c>
      <c r="B236">
        <f>Configuracion!$B$4</f>
        <v>18687</v>
      </c>
      <c r="C236">
        <f>Configuracion!$B$4</f>
        <v>18687</v>
      </c>
      <c r="D236" s="12">
        <v>45079</v>
      </c>
      <c r="F236">
        <v>2</v>
      </c>
      <c r="G236">
        <v>2</v>
      </c>
      <c r="H236">
        <f>'Terceros-Clientes'!C237</f>
        <v>1701</v>
      </c>
      <c r="I236">
        <v>0</v>
      </c>
      <c r="J236">
        <v>-1</v>
      </c>
      <c r="K236" t="str">
        <f t="shared" si="12"/>
        <v>(18687,18687,'2023-6-2','',2,2,1701,0,-1),</v>
      </c>
      <c r="L236">
        <v>1</v>
      </c>
      <c r="M236">
        <f>'Terceros-Clientes'!H237</f>
        <v>13000</v>
      </c>
      <c r="N236">
        <v>1</v>
      </c>
      <c r="O236">
        <f>Configuracion!$B$5</f>
        <v>2</v>
      </c>
      <c r="P236" t="str">
        <f t="shared" si="13"/>
        <v>(1778,1,13000,1,2,13000,13000,0),</v>
      </c>
      <c r="Q236">
        <v>9</v>
      </c>
      <c r="R236" t="str">
        <f t="shared" si="14"/>
        <v>(1778,9,'2023-6-2',18687,''),</v>
      </c>
      <c r="T236" t="str">
        <f t="shared" si="15"/>
        <v>UPDATE Almacenes_Movimientos SET Fecha ='2023-05-27'WHERE Id =1778</v>
      </c>
      <c r="Z236" s="11"/>
    </row>
    <row r="237" spans="1:26" x14ac:dyDescent="0.25">
      <c r="A237">
        <v>1779</v>
      </c>
      <c r="B237">
        <f>Configuracion!$B$4</f>
        <v>18687</v>
      </c>
      <c r="C237">
        <f>Configuracion!$B$4</f>
        <v>18687</v>
      </c>
      <c r="D237" s="12">
        <v>45079</v>
      </c>
      <c r="F237">
        <v>2</v>
      </c>
      <c r="G237">
        <v>2</v>
      </c>
      <c r="H237">
        <f>'Terceros-Clientes'!C238</f>
        <v>1702</v>
      </c>
      <c r="I237">
        <v>0</v>
      </c>
      <c r="J237">
        <v>-1</v>
      </c>
      <c r="K237" t="str">
        <f t="shared" si="12"/>
        <v>(18687,18687,'2023-6-2','',2,2,1702,0,-1),</v>
      </c>
      <c r="L237">
        <v>1</v>
      </c>
      <c r="M237">
        <f>'Terceros-Clientes'!H238</f>
        <v>18000</v>
      </c>
      <c r="N237">
        <v>1</v>
      </c>
      <c r="O237">
        <f>Configuracion!$B$5</f>
        <v>2</v>
      </c>
      <c r="P237" t="str">
        <f t="shared" si="13"/>
        <v>(1779,1,18000,1,2,18000,18000,0),</v>
      </c>
      <c r="Q237">
        <v>9</v>
      </c>
      <c r="R237" t="str">
        <f t="shared" si="14"/>
        <v>(1779,9,'2023-6-2',18687,''),</v>
      </c>
      <c r="T237" t="str">
        <f t="shared" si="15"/>
        <v>UPDATE Almacenes_Movimientos SET Fecha ='2023-05-27'WHERE Id =1779</v>
      </c>
      <c r="Z237" s="11"/>
    </row>
    <row r="238" spans="1:26" x14ac:dyDescent="0.25">
      <c r="A238">
        <v>1780</v>
      </c>
      <c r="B238">
        <f>Configuracion!$B$4</f>
        <v>18687</v>
      </c>
      <c r="C238">
        <f>Configuracion!$B$4</f>
        <v>18687</v>
      </c>
      <c r="D238" s="12">
        <v>45079</v>
      </c>
      <c r="F238">
        <v>2</v>
      </c>
      <c r="G238">
        <v>2</v>
      </c>
      <c r="H238">
        <f>'Terceros-Clientes'!C239</f>
        <v>1703</v>
      </c>
      <c r="I238">
        <v>0</v>
      </c>
      <c r="J238">
        <v>-1</v>
      </c>
      <c r="K238" t="str">
        <f t="shared" si="12"/>
        <v>(18687,18687,'2023-6-2','',2,2,1703,0,-1),</v>
      </c>
      <c r="L238">
        <v>1</v>
      </c>
      <c r="M238">
        <f>'Terceros-Clientes'!H239</f>
        <v>0</v>
      </c>
      <c r="N238">
        <v>1</v>
      </c>
      <c r="O238">
        <f>Configuracion!$B$5</f>
        <v>2</v>
      </c>
      <c r="P238" t="str">
        <f t="shared" si="13"/>
        <v>(1780,1,0,1,2,0,0,0),</v>
      </c>
      <c r="Q238">
        <v>9</v>
      </c>
      <c r="R238" t="str">
        <f t="shared" si="14"/>
        <v>(1780,9,'2023-6-2',18687,''),</v>
      </c>
      <c r="T238" t="str">
        <f t="shared" si="15"/>
        <v>UPDATE Almacenes_Movimientos SET Fecha ='2023-05-27'WHERE Id =1780</v>
      </c>
      <c r="Z238" s="11"/>
    </row>
    <row r="239" spans="1:26" x14ac:dyDescent="0.25">
      <c r="A239">
        <v>1781</v>
      </c>
      <c r="B239">
        <f>Configuracion!$B$4</f>
        <v>18687</v>
      </c>
      <c r="C239">
        <f>Configuracion!$B$4</f>
        <v>18687</v>
      </c>
      <c r="D239" s="12">
        <v>45079</v>
      </c>
      <c r="F239">
        <v>2</v>
      </c>
      <c r="G239">
        <v>2</v>
      </c>
      <c r="H239">
        <f>'Terceros-Clientes'!C240</f>
        <v>1704</v>
      </c>
      <c r="I239">
        <v>0</v>
      </c>
      <c r="J239">
        <v>-1</v>
      </c>
      <c r="K239" t="str">
        <f t="shared" si="12"/>
        <v>(18687,18687,'2023-6-2','',2,2,1704,0,-1),</v>
      </c>
      <c r="L239">
        <v>1</v>
      </c>
      <c r="M239">
        <f>'Terceros-Clientes'!H240</f>
        <v>42000</v>
      </c>
      <c r="N239">
        <v>1</v>
      </c>
      <c r="O239">
        <f>Configuracion!$B$5</f>
        <v>2</v>
      </c>
      <c r="P239" t="str">
        <f t="shared" si="13"/>
        <v>(1781,1,42000,1,2,42000,42000,0),</v>
      </c>
      <c r="Q239">
        <v>9</v>
      </c>
      <c r="R239" t="str">
        <f t="shared" si="14"/>
        <v>(1781,9,'2023-6-2',18687,''),</v>
      </c>
      <c r="T239" t="str">
        <f t="shared" si="15"/>
        <v>UPDATE Almacenes_Movimientos SET Fecha ='2023-05-27'WHERE Id =1781</v>
      </c>
      <c r="Z239" s="11"/>
    </row>
    <row r="240" spans="1:26" x14ac:dyDescent="0.25">
      <c r="A240">
        <v>1782</v>
      </c>
      <c r="B240">
        <f>Configuracion!$B$4</f>
        <v>18687</v>
      </c>
      <c r="C240">
        <f>Configuracion!$B$4</f>
        <v>18687</v>
      </c>
      <c r="D240" s="12">
        <v>45079</v>
      </c>
      <c r="F240">
        <v>2</v>
      </c>
      <c r="G240">
        <v>2</v>
      </c>
      <c r="H240">
        <f>'Terceros-Clientes'!C241</f>
        <v>1705</v>
      </c>
      <c r="I240">
        <v>0</v>
      </c>
      <c r="J240">
        <v>-1</v>
      </c>
      <c r="K240" t="str">
        <f t="shared" si="12"/>
        <v>(18687,18687,'2023-6-2','',2,2,1705,0,-1),</v>
      </c>
      <c r="L240">
        <v>1</v>
      </c>
      <c r="M240">
        <f>'Terceros-Clientes'!H241</f>
        <v>4000</v>
      </c>
      <c r="N240">
        <v>1</v>
      </c>
      <c r="O240">
        <f>Configuracion!$B$5</f>
        <v>2</v>
      </c>
      <c r="P240" t="str">
        <f t="shared" si="13"/>
        <v>(1782,1,4000,1,2,4000,4000,0),</v>
      </c>
      <c r="Q240">
        <v>9</v>
      </c>
      <c r="R240" t="str">
        <f t="shared" si="14"/>
        <v>(1782,9,'2023-6-2',18687,''),</v>
      </c>
      <c r="T240" t="str">
        <f t="shared" si="15"/>
        <v>UPDATE Almacenes_Movimientos SET Fecha ='2023-05-27'WHERE Id =1782</v>
      </c>
      <c r="Z240" s="11"/>
    </row>
    <row r="241" spans="1:26" x14ac:dyDescent="0.25">
      <c r="A241">
        <v>1783</v>
      </c>
      <c r="B241">
        <f>Configuracion!$B$4</f>
        <v>18687</v>
      </c>
      <c r="C241">
        <f>Configuracion!$B$4</f>
        <v>18687</v>
      </c>
      <c r="D241" s="12">
        <v>45079</v>
      </c>
      <c r="F241">
        <v>2</v>
      </c>
      <c r="G241">
        <v>2</v>
      </c>
      <c r="H241">
        <f>'Terceros-Clientes'!C242</f>
        <v>1706</v>
      </c>
      <c r="I241">
        <v>0</v>
      </c>
      <c r="J241">
        <v>-1</v>
      </c>
      <c r="K241" t="str">
        <f t="shared" si="12"/>
        <v>(18687,18687,'2023-6-2','',2,2,1706,0,-1),</v>
      </c>
      <c r="L241">
        <v>1</v>
      </c>
      <c r="M241">
        <f>'Terceros-Clientes'!H242</f>
        <v>3000</v>
      </c>
      <c r="N241">
        <v>1</v>
      </c>
      <c r="O241">
        <f>Configuracion!$B$5</f>
        <v>2</v>
      </c>
      <c r="P241" t="str">
        <f t="shared" si="13"/>
        <v>(1783,1,3000,1,2,3000,3000,0),</v>
      </c>
      <c r="Q241">
        <v>9</v>
      </c>
      <c r="R241" t="str">
        <f t="shared" si="14"/>
        <v>(1783,9,'2023-6-2',18687,''),</v>
      </c>
      <c r="T241" t="str">
        <f t="shared" si="15"/>
        <v>UPDATE Almacenes_Movimientos SET Fecha ='2023-05-27'WHERE Id =1783</v>
      </c>
      <c r="Z241" s="11"/>
    </row>
    <row r="242" spans="1:26" x14ac:dyDescent="0.25">
      <c r="A242">
        <v>1784</v>
      </c>
      <c r="B242">
        <f>Configuracion!$B$4</f>
        <v>18687</v>
      </c>
      <c r="C242">
        <f>Configuracion!$B$4</f>
        <v>18687</v>
      </c>
      <c r="D242" s="12">
        <v>45079</v>
      </c>
      <c r="F242">
        <v>2</v>
      </c>
      <c r="G242">
        <v>2</v>
      </c>
      <c r="H242">
        <f>'Terceros-Clientes'!C243</f>
        <v>1707</v>
      </c>
      <c r="I242">
        <v>0</v>
      </c>
      <c r="J242">
        <v>-1</v>
      </c>
      <c r="K242" t="str">
        <f t="shared" si="12"/>
        <v>(18687,18687,'2023-6-2','',2,2,1707,0,-1),</v>
      </c>
      <c r="L242">
        <v>1</v>
      </c>
      <c r="M242">
        <f>'Terceros-Clientes'!H243</f>
        <v>9000</v>
      </c>
      <c r="N242">
        <v>1</v>
      </c>
      <c r="O242">
        <f>Configuracion!$B$5</f>
        <v>2</v>
      </c>
      <c r="P242" t="str">
        <f t="shared" si="13"/>
        <v>(1784,1,9000,1,2,9000,9000,0),</v>
      </c>
      <c r="Q242">
        <v>9</v>
      </c>
      <c r="R242" t="str">
        <f t="shared" si="14"/>
        <v>(1784,9,'2023-6-2',18687,''),</v>
      </c>
      <c r="T242" t="str">
        <f t="shared" si="15"/>
        <v>UPDATE Almacenes_Movimientos SET Fecha ='2023-05-27'WHERE Id =1784</v>
      </c>
      <c r="Z242" s="11"/>
    </row>
    <row r="243" spans="1:26" x14ac:dyDescent="0.25">
      <c r="A243">
        <v>1785</v>
      </c>
      <c r="B243">
        <f>Configuracion!$B$4</f>
        <v>18687</v>
      </c>
      <c r="C243">
        <f>Configuracion!$B$4</f>
        <v>18687</v>
      </c>
      <c r="D243" s="12">
        <v>45079</v>
      </c>
      <c r="F243">
        <v>2</v>
      </c>
      <c r="G243">
        <v>2</v>
      </c>
      <c r="H243">
        <f>'Terceros-Clientes'!C244</f>
        <v>1708</v>
      </c>
      <c r="I243">
        <v>0</v>
      </c>
      <c r="J243">
        <v>-1</v>
      </c>
      <c r="K243" t="str">
        <f t="shared" si="12"/>
        <v>(18687,18687,'2023-6-2','',2,2,1708,0,-1),</v>
      </c>
      <c r="L243">
        <v>1</v>
      </c>
      <c r="M243">
        <f>'Terceros-Clientes'!H244</f>
        <v>7000</v>
      </c>
      <c r="N243">
        <v>1</v>
      </c>
      <c r="O243">
        <f>Configuracion!$B$5</f>
        <v>2</v>
      </c>
      <c r="P243" t="str">
        <f t="shared" si="13"/>
        <v>(1785,1,7000,1,2,7000,7000,0),</v>
      </c>
      <c r="Q243">
        <v>9</v>
      </c>
      <c r="R243" t="str">
        <f t="shared" si="14"/>
        <v>(1785,9,'2023-6-2',18687,''),</v>
      </c>
      <c r="T243" t="str">
        <f t="shared" si="15"/>
        <v>UPDATE Almacenes_Movimientos SET Fecha ='2023-05-27'WHERE Id =1785</v>
      </c>
      <c r="Z243" s="11"/>
    </row>
    <row r="244" spans="1:26" x14ac:dyDescent="0.25">
      <c r="A244">
        <v>1786</v>
      </c>
      <c r="B244">
        <f>Configuracion!$B$4</f>
        <v>18687</v>
      </c>
      <c r="C244">
        <f>Configuracion!$B$4</f>
        <v>18687</v>
      </c>
      <c r="D244" s="12">
        <v>45079</v>
      </c>
      <c r="F244">
        <v>2</v>
      </c>
      <c r="G244">
        <v>2</v>
      </c>
      <c r="H244">
        <f>'Terceros-Clientes'!C245</f>
        <v>1709</v>
      </c>
      <c r="I244">
        <v>0</v>
      </c>
      <c r="J244">
        <v>-1</v>
      </c>
      <c r="K244" t="str">
        <f t="shared" si="12"/>
        <v>(18687,18687,'2023-6-2','',2,2,1709,0,-1),</v>
      </c>
      <c r="L244">
        <v>1</v>
      </c>
      <c r="M244">
        <f>'Terceros-Clientes'!H245</f>
        <v>27000</v>
      </c>
      <c r="N244">
        <v>1</v>
      </c>
      <c r="O244">
        <f>Configuracion!$B$5</f>
        <v>2</v>
      </c>
      <c r="P244" t="str">
        <f t="shared" si="13"/>
        <v>(1786,1,27000,1,2,27000,27000,0),</v>
      </c>
      <c r="Q244">
        <v>9</v>
      </c>
      <c r="R244" t="str">
        <f t="shared" si="14"/>
        <v>(1786,9,'2023-6-2',18687,''),</v>
      </c>
      <c r="T244" t="str">
        <f t="shared" si="15"/>
        <v>UPDATE Almacenes_Movimientos SET Fecha ='2023-05-27'WHERE Id =1786</v>
      </c>
      <c r="Z244" s="11"/>
    </row>
    <row r="245" spans="1:26" x14ac:dyDescent="0.25">
      <c r="A245">
        <v>1787</v>
      </c>
      <c r="B245">
        <f>Configuracion!$B$4</f>
        <v>18687</v>
      </c>
      <c r="C245">
        <f>Configuracion!$B$4</f>
        <v>18687</v>
      </c>
      <c r="D245" s="12">
        <v>45079</v>
      </c>
      <c r="F245">
        <v>2</v>
      </c>
      <c r="G245">
        <v>2</v>
      </c>
      <c r="H245">
        <f>'Terceros-Clientes'!C246</f>
        <v>1710</v>
      </c>
      <c r="I245">
        <v>0</v>
      </c>
      <c r="J245">
        <v>-1</v>
      </c>
      <c r="K245" t="str">
        <f t="shared" si="12"/>
        <v>(18687,18687,'2023-6-2','',2,2,1710,0,-1),</v>
      </c>
      <c r="L245">
        <v>1</v>
      </c>
      <c r="M245">
        <f>'Terceros-Clientes'!H246</f>
        <v>3000</v>
      </c>
      <c r="N245">
        <v>1</v>
      </c>
      <c r="O245">
        <f>Configuracion!$B$5</f>
        <v>2</v>
      </c>
      <c r="P245" t="str">
        <f t="shared" si="13"/>
        <v>(1787,1,3000,1,2,3000,3000,0),</v>
      </c>
      <c r="Q245">
        <v>9</v>
      </c>
      <c r="R245" t="str">
        <f t="shared" si="14"/>
        <v>(1787,9,'2023-6-2',18687,''),</v>
      </c>
      <c r="T245" t="str">
        <f t="shared" si="15"/>
        <v>UPDATE Almacenes_Movimientos SET Fecha ='2023-05-27'WHERE Id =1787</v>
      </c>
      <c r="Z245" s="11"/>
    </row>
    <row r="246" spans="1:26" x14ac:dyDescent="0.25">
      <c r="A246">
        <v>1788</v>
      </c>
      <c r="B246">
        <f>Configuracion!$B$4</f>
        <v>18687</v>
      </c>
      <c r="C246">
        <f>Configuracion!$B$4</f>
        <v>18687</v>
      </c>
      <c r="D246" s="12">
        <v>45079</v>
      </c>
      <c r="F246">
        <v>2</v>
      </c>
      <c r="G246">
        <v>2</v>
      </c>
      <c r="H246">
        <f>'Terceros-Clientes'!C247</f>
        <v>1711</v>
      </c>
      <c r="I246">
        <v>0</v>
      </c>
      <c r="J246">
        <v>-1</v>
      </c>
      <c r="K246" t="str">
        <f t="shared" si="12"/>
        <v>(18687,18687,'2023-6-2','',2,2,1711,0,-1),</v>
      </c>
      <c r="L246">
        <v>1</v>
      </c>
      <c r="M246">
        <f>'Terceros-Clientes'!H247</f>
        <v>0</v>
      </c>
      <c r="N246">
        <v>1</v>
      </c>
      <c r="O246">
        <f>Configuracion!$B$5</f>
        <v>2</v>
      </c>
      <c r="P246" t="str">
        <f t="shared" si="13"/>
        <v>(1788,1,0,1,2,0,0,0),</v>
      </c>
      <c r="Q246">
        <v>9</v>
      </c>
      <c r="R246" t="str">
        <f t="shared" si="14"/>
        <v>(1788,9,'2023-6-2',18687,''),</v>
      </c>
      <c r="T246" t="str">
        <f t="shared" si="15"/>
        <v>UPDATE Almacenes_Movimientos SET Fecha ='2023-05-27'WHERE Id =1788</v>
      </c>
      <c r="Z246" s="11"/>
    </row>
    <row r="247" spans="1:26" x14ac:dyDescent="0.25">
      <c r="A247">
        <v>1789</v>
      </c>
      <c r="B247">
        <f>Configuracion!$B$4</f>
        <v>18687</v>
      </c>
      <c r="C247">
        <f>Configuracion!$B$4</f>
        <v>18687</v>
      </c>
      <c r="D247" s="12">
        <v>45079</v>
      </c>
      <c r="F247">
        <v>2</v>
      </c>
      <c r="G247">
        <v>2</v>
      </c>
      <c r="H247">
        <f>'Terceros-Clientes'!C248</f>
        <v>1712</v>
      </c>
      <c r="I247">
        <v>0</v>
      </c>
      <c r="J247">
        <v>-1</v>
      </c>
      <c r="K247" t="str">
        <f t="shared" si="12"/>
        <v>(18687,18687,'2023-6-2','',2,2,1712,0,-1),</v>
      </c>
      <c r="L247">
        <v>1</v>
      </c>
      <c r="M247">
        <f>'Terceros-Clientes'!H248</f>
        <v>11000</v>
      </c>
      <c r="N247">
        <v>1</v>
      </c>
      <c r="O247">
        <f>Configuracion!$B$5</f>
        <v>2</v>
      </c>
      <c r="P247" t="str">
        <f t="shared" si="13"/>
        <v>(1789,1,11000,1,2,11000,11000,0),</v>
      </c>
      <c r="Q247">
        <v>9</v>
      </c>
      <c r="R247" t="str">
        <f t="shared" si="14"/>
        <v>(1789,9,'2023-6-2',18687,''),</v>
      </c>
      <c r="T247" t="str">
        <f t="shared" si="15"/>
        <v>UPDATE Almacenes_Movimientos SET Fecha ='2023-05-27'WHERE Id =1789</v>
      </c>
      <c r="Z247" s="11"/>
    </row>
    <row r="248" spans="1:26" x14ac:dyDescent="0.25">
      <c r="A248">
        <v>1790</v>
      </c>
      <c r="B248">
        <f>Configuracion!$B$4</f>
        <v>18687</v>
      </c>
      <c r="C248">
        <f>Configuracion!$B$4</f>
        <v>18687</v>
      </c>
      <c r="D248" s="12">
        <v>45079</v>
      </c>
      <c r="F248">
        <v>2</v>
      </c>
      <c r="G248">
        <v>2</v>
      </c>
      <c r="H248">
        <f>'Terceros-Clientes'!C249</f>
        <v>1713</v>
      </c>
      <c r="I248">
        <v>0</v>
      </c>
      <c r="J248">
        <v>-1</v>
      </c>
      <c r="K248" t="str">
        <f t="shared" si="12"/>
        <v>(18687,18687,'2023-6-2','',2,2,1713,0,-1),</v>
      </c>
      <c r="L248">
        <v>1</v>
      </c>
      <c r="M248">
        <f>'Terceros-Clientes'!H249</f>
        <v>9000</v>
      </c>
      <c r="N248">
        <v>1</v>
      </c>
      <c r="O248">
        <f>Configuracion!$B$5</f>
        <v>2</v>
      </c>
      <c r="P248" t="str">
        <f t="shared" si="13"/>
        <v>(1790,1,9000,1,2,9000,9000,0),</v>
      </c>
      <c r="Q248">
        <v>9</v>
      </c>
      <c r="R248" t="str">
        <f t="shared" si="14"/>
        <v>(1790,9,'2023-6-2',18687,''),</v>
      </c>
      <c r="T248" t="str">
        <f t="shared" si="15"/>
        <v>UPDATE Almacenes_Movimientos SET Fecha ='2023-05-27'WHERE Id =1790</v>
      </c>
      <c r="Z248" s="11"/>
    </row>
    <row r="249" spans="1:26" x14ac:dyDescent="0.25">
      <c r="A249">
        <v>1791</v>
      </c>
      <c r="B249">
        <f>Configuracion!$B$4</f>
        <v>18687</v>
      </c>
      <c r="C249">
        <f>Configuracion!$B$4</f>
        <v>18687</v>
      </c>
      <c r="D249" s="12">
        <v>45079</v>
      </c>
      <c r="F249">
        <v>2</v>
      </c>
      <c r="G249">
        <v>2</v>
      </c>
      <c r="H249">
        <f>'Terceros-Clientes'!C250</f>
        <v>1714</v>
      </c>
      <c r="I249">
        <v>0</v>
      </c>
      <c r="J249">
        <v>-1</v>
      </c>
      <c r="K249" t="str">
        <f t="shared" si="12"/>
        <v>(18687,18687,'2023-6-2','',2,2,1714,0,-1),</v>
      </c>
      <c r="L249">
        <v>1</v>
      </c>
      <c r="M249">
        <f>'Terceros-Clientes'!H250</f>
        <v>7000</v>
      </c>
      <c r="N249">
        <v>1</v>
      </c>
      <c r="O249">
        <f>Configuracion!$B$5</f>
        <v>2</v>
      </c>
      <c r="P249" t="str">
        <f t="shared" si="13"/>
        <v>(1791,1,7000,1,2,7000,7000,0),</v>
      </c>
      <c r="Q249">
        <v>9</v>
      </c>
      <c r="R249" t="str">
        <f t="shared" si="14"/>
        <v>(1791,9,'2023-6-2',18687,''),</v>
      </c>
      <c r="T249" t="str">
        <f t="shared" si="15"/>
        <v>UPDATE Almacenes_Movimientos SET Fecha ='2023-05-27'WHERE Id =1791</v>
      </c>
      <c r="Z249" s="11"/>
    </row>
    <row r="250" spans="1:26" x14ac:dyDescent="0.25">
      <c r="A250">
        <v>1792</v>
      </c>
      <c r="B250">
        <f>Configuracion!$B$4</f>
        <v>18687</v>
      </c>
      <c r="C250">
        <f>Configuracion!$B$4</f>
        <v>18687</v>
      </c>
      <c r="D250" s="12">
        <v>45079</v>
      </c>
      <c r="F250">
        <v>2</v>
      </c>
      <c r="G250">
        <v>2</v>
      </c>
      <c r="H250">
        <f>'Terceros-Clientes'!C251</f>
        <v>1715</v>
      </c>
      <c r="I250">
        <v>0</v>
      </c>
      <c r="J250">
        <v>-1</v>
      </c>
      <c r="K250" t="str">
        <f t="shared" si="12"/>
        <v>(18687,18687,'2023-6-2','',2,2,1715,0,-1),</v>
      </c>
      <c r="L250">
        <v>1</v>
      </c>
      <c r="M250">
        <f>'Terceros-Clientes'!H251</f>
        <v>6000</v>
      </c>
      <c r="N250">
        <v>1</v>
      </c>
      <c r="O250">
        <f>Configuracion!$B$5</f>
        <v>2</v>
      </c>
      <c r="P250" t="str">
        <f t="shared" si="13"/>
        <v>(1792,1,6000,1,2,6000,6000,0),</v>
      </c>
      <c r="Q250">
        <v>9</v>
      </c>
      <c r="R250" t="str">
        <f t="shared" si="14"/>
        <v>(1792,9,'2023-6-2',18687,''),</v>
      </c>
      <c r="T250" t="str">
        <f t="shared" si="15"/>
        <v>UPDATE Almacenes_Movimientos SET Fecha ='2023-05-27'WHERE Id =1792</v>
      </c>
      <c r="Z250" s="11"/>
    </row>
    <row r="251" spans="1:26" x14ac:dyDescent="0.25">
      <c r="A251">
        <v>1793</v>
      </c>
      <c r="B251">
        <f>Configuracion!$B$4</f>
        <v>18687</v>
      </c>
      <c r="C251">
        <f>Configuracion!$B$4</f>
        <v>18687</v>
      </c>
      <c r="D251" s="12">
        <v>45079</v>
      </c>
      <c r="F251">
        <v>2</v>
      </c>
      <c r="G251">
        <v>2</v>
      </c>
      <c r="H251">
        <f>'Terceros-Clientes'!C252</f>
        <v>1716</v>
      </c>
      <c r="I251">
        <v>0</v>
      </c>
      <c r="J251">
        <v>-1</v>
      </c>
      <c r="K251" t="str">
        <f t="shared" si="12"/>
        <v>(18687,18687,'2023-6-2','',2,2,1716,0,-1),</v>
      </c>
      <c r="L251">
        <v>1</v>
      </c>
      <c r="M251">
        <f>'Terceros-Clientes'!H252</f>
        <v>0</v>
      </c>
      <c r="N251">
        <v>1</v>
      </c>
      <c r="O251">
        <f>Configuracion!$B$5</f>
        <v>2</v>
      </c>
      <c r="P251" t="str">
        <f t="shared" si="13"/>
        <v>(1793,1,0,1,2,0,0,0),</v>
      </c>
      <c r="Q251">
        <v>9</v>
      </c>
      <c r="R251" t="str">
        <f t="shared" si="14"/>
        <v>(1793,9,'2023-6-2',18687,''),</v>
      </c>
      <c r="T251" t="str">
        <f t="shared" si="15"/>
        <v>UPDATE Almacenes_Movimientos SET Fecha ='2023-05-27'WHERE Id =1793</v>
      </c>
      <c r="Z251" s="11"/>
    </row>
    <row r="252" spans="1:26" x14ac:dyDescent="0.25">
      <c r="A252">
        <v>1794</v>
      </c>
      <c r="B252">
        <f>Configuracion!$B$4</f>
        <v>18687</v>
      </c>
      <c r="C252">
        <f>Configuracion!$B$4</f>
        <v>18687</v>
      </c>
      <c r="D252" s="12">
        <v>45079</v>
      </c>
      <c r="F252">
        <v>2</v>
      </c>
      <c r="G252">
        <v>2</v>
      </c>
      <c r="H252">
        <f>'Terceros-Clientes'!C253</f>
        <v>1717</v>
      </c>
      <c r="I252">
        <v>0</v>
      </c>
      <c r="J252">
        <v>-1</v>
      </c>
      <c r="K252" t="str">
        <f t="shared" si="12"/>
        <v>(18687,18687,'2023-6-2','',2,2,1717,0,-1),</v>
      </c>
      <c r="L252">
        <v>1</v>
      </c>
      <c r="M252">
        <f>'Terceros-Clientes'!H253</f>
        <v>15000</v>
      </c>
      <c r="N252">
        <v>1</v>
      </c>
      <c r="O252">
        <f>Configuracion!$B$5</f>
        <v>2</v>
      </c>
      <c r="P252" t="str">
        <f t="shared" si="13"/>
        <v>(1794,1,15000,1,2,15000,15000,0),</v>
      </c>
      <c r="Q252">
        <v>9</v>
      </c>
      <c r="R252" t="str">
        <f t="shared" si="14"/>
        <v>(1794,9,'2023-6-2',18687,''),</v>
      </c>
      <c r="T252" t="str">
        <f t="shared" si="15"/>
        <v>UPDATE Almacenes_Movimientos SET Fecha ='2023-05-27'WHERE Id =1794</v>
      </c>
      <c r="Z252" s="11"/>
    </row>
    <row r="253" spans="1:26" x14ac:dyDescent="0.25">
      <c r="A253">
        <v>1795</v>
      </c>
      <c r="B253">
        <f>Configuracion!$B$4</f>
        <v>18687</v>
      </c>
      <c r="C253">
        <f>Configuracion!$B$4</f>
        <v>18687</v>
      </c>
      <c r="D253" s="12">
        <v>45079</v>
      </c>
      <c r="F253">
        <v>2</v>
      </c>
      <c r="G253">
        <v>2</v>
      </c>
      <c r="H253">
        <f>'Terceros-Clientes'!C254</f>
        <v>1718</v>
      </c>
      <c r="I253">
        <v>0</v>
      </c>
      <c r="J253">
        <v>-1</v>
      </c>
      <c r="K253" t="str">
        <f t="shared" si="12"/>
        <v>(18687,18687,'2023-6-2','',2,2,1718,0,-1),</v>
      </c>
      <c r="L253">
        <v>1</v>
      </c>
      <c r="M253">
        <f>'Terceros-Clientes'!H254</f>
        <v>31000</v>
      </c>
      <c r="N253">
        <v>1</v>
      </c>
      <c r="O253">
        <f>Configuracion!$B$5</f>
        <v>2</v>
      </c>
      <c r="P253" t="str">
        <f t="shared" si="13"/>
        <v>(1795,1,31000,1,2,31000,31000,0),</v>
      </c>
      <c r="Q253">
        <v>9</v>
      </c>
      <c r="R253" t="str">
        <f t="shared" si="14"/>
        <v>(1795,9,'2023-6-2',18687,''),</v>
      </c>
      <c r="T253" t="str">
        <f t="shared" si="15"/>
        <v>UPDATE Almacenes_Movimientos SET Fecha ='2023-05-27'WHERE Id =1795</v>
      </c>
      <c r="Z253" s="11"/>
    </row>
    <row r="254" spans="1:26" x14ac:dyDescent="0.25">
      <c r="A254">
        <v>1796</v>
      </c>
      <c r="B254">
        <f>Configuracion!$B$4</f>
        <v>18687</v>
      </c>
      <c r="C254">
        <f>Configuracion!$B$4</f>
        <v>18687</v>
      </c>
      <c r="D254" s="12">
        <v>45079</v>
      </c>
      <c r="F254">
        <v>2</v>
      </c>
      <c r="G254">
        <v>2</v>
      </c>
      <c r="H254">
        <f>'Terceros-Clientes'!C255</f>
        <v>1719</v>
      </c>
      <c r="I254">
        <v>0</v>
      </c>
      <c r="J254">
        <v>-1</v>
      </c>
      <c r="K254" t="str">
        <f t="shared" si="12"/>
        <v>(18687,18687,'2023-6-2','',2,2,1719,0,-1),</v>
      </c>
      <c r="L254">
        <v>1</v>
      </c>
      <c r="M254">
        <f>'Terceros-Clientes'!H255</f>
        <v>16000</v>
      </c>
      <c r="N254">
        <v>1</v>
      </c>
      <c r="O254">
        <f>Configuracion!$B$5</f>
        <v>2</v>
      </c>
      <c r="P254" t="str">
        <f t="shared" si="13"/>
        <v>(1796,1,16000,1,2,16000,16000,0),</v>
      </c>
      <c r="Q254">
        <v>9</v>
      </c>
      <c r="R254" t="str">
        <f t="shared" si="14"/>
        <v>(1796,9,'2023-6-2',18687,''),</v>
      </c>
      <c r="T254" t="str">
        <f t="shared" si="15"/>
        <v>UPDATE Almacenes_Movimientos SET Fecha ='2023-05-27'WHERE Id =1796</v>
      </c>
      <c r="Z254" s="11"/>
    </row>
    <row r="255" spans="1:26" x14ac:dyDescent="0.25">
      <c r="A255">
        <v>1797</v>
      </c>
      <c r="B255">
        <f>Configuracion!$B$4</f>
        <v>18687</v>
      </c>
      <c r="C255">
        <f>Configuracion!$B$4</f>
        <v>18687</v>
      </c>
      <c r="D255" s="12">
        <v>45079</v>
      </c>
      <c r="F255">
        <v>2</v>
      </c>
      <c r="G255">
        <v>2</v>
      </c>
      <c r="H255">
        <f>'Terceros-Clientes'!C256</f>
        <v>1720</v>
      </c>
      <c r="I255">
        <v>0</v>
      </c>
      <c r="J255">
        <v>-1</v>
      </c>
      <c r="K255" t="str">
        <f t="shared" si="12"/>
        <v>(18687,18687,'2023-6-2','',2,2,1720,0,-1),</v>
      </c>
      <c r="L255">
        <v>1</v>
      </c>
      <c r="M255">
        <f>'Terceros-Clientes'!H256</f>
        <v>11000</v>
      </c>
      <c r="N255">
        <v>1</v>
      </c>
      <c r="O255">
        <f>Configuracion!$B$5</f>
        <v>2</v>
      </c>
      <c r="P255" t="str">
        <f t="shared" si="13"/>
        <v>(1797,1,11000,1,2,11000,11000,0),</v>
      </c>
      <c r="Q255">
        <v>9</v>
      </c>
      <c r="R255" t="str">
        <f t="shared" si="14"/>
        <v>(1797,9,'2023-6-2',18687,''),</v>
      </c>
      <c r="T255" t="str">
        <f t="shared" si="15"/>
        <v>UPDATE Almacenes_Movimientos SET Fecha ='2023-05-27'WHERE Id =1797</v>
      </c>
      <c r="Z255" s="11"/>
    </row>
    <row r="256" spans="1:26" x14ac:dyDescent="0.25">
      <c r="A256">
        <v>1798</v>
      </c>
      <c r="B256">
        <f>Configuracion!$B$4</f>
        <v>18687</v>
      </c>
      <c r="C256">
        <f>Configuracion!$B$4</f>
        <v>18687</v>
      </c>
      <c r="D256" s="12">
        <v>45079</v>
      </c>
      <c r="F256">
        <v>2</v>
      </c>
      <c r="G256">
        <v>2</v>
      </c>
      <c r="H256">
        <f>'Terceros-Clientes'!C257</f>
        <v>1721</v>
      </c>
      <c r="I256">
        <v>0</v>
      </c>
      <c r="J256">
        <v>-1</v>
      </c>
      <c r="K256" t="str">
        <f t="shared" si="12"/>
        <v>(18687,18687,'2023-6-2','',2,2,1721,0,-1),</v>
      </c>
      <c r="L256">
        <v>1</v>
      </c>
      <c r="M256">
        <f>'Terceros-Clientes'!H257</f>
        <v>30000</v>
      </c>
      <c r="N256">
        <v>1</v>
      </c>
      <c r="O256">
        <f>Configuracion!$B$5</f>
        <v>2</v>
      </c>
      <c r="P256" t="str">
        <f t="shared" si="13"/>
        <v>(1798,1,30000,1,2,30000,30000,0),</v>
      </c>
      <c r="Q256">
        <v>9</v>
      </c>
      <c r="R256" t="str">
        <f t="shared" si="14"/>
        <v>(1798,9,'2023-6-2',18687,''),</v>
      </c>
      <c r="T256" t="str">
        <f t="shared" si="15"/>
        <v>UPDATE Almacenes_Movimientos SET Fecha ='2023-05-27'WHERE Id =1798</v>
      </c>
      <c r="Z256" s="11"/>
    </row>
    <row r="257" spans="1:26" x14ac:dyDescent="0.25">
      <c r="A257">
        <v>1799</v>
      </c>
      <c r="B257">
        <f>Configuracion!$B$4</f>
        <v>18687</v>
      </c>
      <c r="C257">
        <f>Configuracion!$B$4</f>
        <v>18687</v>
      </c>
      <c r="D257" s="12">
        <v>45079</v>
      </c>
      <c r="F257">
        <v>2</v>
      </c>
      <c r="G257">
        <v>2</v>
      </c>
      <c r="H257">
        <f>'Terceros-Clientes'!C258</f>
        <v>1722</v>
      </c>
      <c r="I257">
        <v>0</v>
      </c>
      <c r="J257">
        <v>-1</v>
      </c>
      <c r="K257" t="str">
        <f t="shared" si="12"/>
        <v>(18687,18687,'2023-6-2','',2,2,1722,0,-1),</v>
      </c>
      <c r="L257">
        <v>1</v>
      </c>
      <c r="M257">
        <f>'Terceros-Clientes'!H258</f>
        <v>15000</v>
      </c>
      <c r="N257">
        <v>1</v>
      </c>
      <c r="O257">
        <f>Configuracion!$B$5</f>
        <v>2</v>
      </c>
      <c r="P257" t="str">
        <f t="shared" si="13"/>
        <v>(1799,1,15000,1,2,15000,15000,0),</v>
      </c>
      <c r="Q257">
        <v>9</v>
      </c>
      <c r="R257" t="str">
        <f t="shared" si="14"/>
        <v>(1799,9,'2023-6-2',18687,''),</v>
      </c>
      <c r="T257" t="str">
        <f t="shared" si="15"/>
        <v>UPDATE Almacenes_Movimientos SET Fecha ='2023-05-27'WHERE Id =1799</v>
      </c>
      <c r="Z257" s="11"/>
    </row>
    <row r="258" spans="1:26" x14ac:dyDescent="0.25">
      <c r="A258">
        <v>1800</v>
      </c>
      <c r="B258">
        <f>Configuracion!$B$4</f>
        <v>18687</v>
      </c>
      <c r="C258">
        <f>Configuracion!$B$4</f>
        <v>18687</v>
      </c>
      <c r="D258" s="12">
        <v>45079</v>
      </c>
      <c r="F258">
        <v>2</v>
      </c>
      <c r="G258">
        <v>2</v>
      </c>
      <c r="H258">
        <f>'Terceros-Clientes'!C259</f>
        <v>1723</v>
      </c>
      <c r="I258">
        <v>0</v>
      </c>
      <c r="J258">
        <v>-1</v>
      </c>
      <c r="K258" t="str">
        <f t="shared" si="12"/>
        <v>(18687,18687,'2023-6-2','',2,2,1723,0,-1),</v>
      </c>
      <c r="L258">
        <v>1</v>
      </c>
      <c r="M258">
        <f>'Terceros-Clientes'!H259</f>
        <v>18000</v>
      </c>
      <c r="N258">
        <v>1</v>
      </c>
      <c r="O258">
        <f>Configuracion!$B$5</f>
        <v>2</v>
      </c>
      <c r="P258" t="str">
        <f t="shared" si="13"/>
        <v>(1800,1,18000,1,2,18000,18000,0),</v>
      </c>
      <c r="Q258">
        <v>9</v>
      </c>
      <c r="R258" t="str">
        <f t="shared" si="14"/>
        <v>(1800,9,'2023-6-2',18687,''),</v>
      </c>
      <c r="T258" t="str">
        <f t="shared" si="15"/>
        <v>UPDATE Almacenes_Movimientos SET Fecha ='2023-05-27'WHERE Id =1800</v>
      </c>
      <c r="Z258" s="11"/>
    </row>
    <row r="259" spans="1:26" x14ac:dyDescent="0.25">
      <c r="A259">
        <v>1801</v>
      </c>
      <c r="B259">
        <f>Configuracion!$B$4</f>
        <v>18687</v>
      </c>
      <c r="C259">
        <f>Configuracion!$B$4</f>
        <v>18687</v>
      </c>
      <c r="D259" s="12">
        <v>45079</v>
      </c>
      <c r="F259">
        <v>2</v>
      </c>
      <c r="G259">
        <v>2</v>
      </c>
      <c r="H259">
        <f>'Terceros-Clientes'!C260</f>
        <v>1724</v>
      </c>
      <c r="I259">
        <v>0</v>
      </c>
      <c r="J259">
        <v>-1</v>
      </c>
      <c r="K259" t="str">
        <f t="shared" ref="K259:K269" si="16">"("&amp;B259&amp;","&amp;C259&amp;",'"&amp; YEAR( D259) &amp; "-" &amp; MONTH(D259) &amp;"-"&amp; DAY(D259) &amp; "','" &amp; E259 &amp; "'," &amp; F259&amp; "," &amp;G259 &amp; "," &amp;H259 &amp; "," &amp;I259 &amp; "," &amp; J259 &amp;"),"</f>
        <v>(18687,18687,'2023-6-2','',2,2,1724,0,-1),</v>
      </c>
      <c r="L259">
        <v>1</v>
      </c>
      <c r="M259">
        <f>'Terceros-Clientes'!H260</f>
        <v>13000</v>
      </c>
      <c r="N259">
        <v>1</v>
      </c>
      <c r="O259">
        <f>Configuracion!$B$5</f>
        <v>2</v>
      </c>
      <c r="P259" t="str">
        <f t="shared" ref="P259:P269" si="17">"("&amp;A259&amp;","&amp;L259&amp; "," &amp; M259&amp; "," &amp;N259 &amp; "," &amp;O259 &amp; "," &amp;M259 &amp; "," &amp; M259 &amp;",0),"</f>
        <v>(1801,1,13000,1,2,13000,13000,0),</v>
      </c>
      <c r="Q259">
        <v>9</v>
      </c>
      <c r="R259" t="str">
        <f t="shared" ref="R259:R269" si="18">"("&amp;A259&amp;","&amp;Q259&amp;",'"&amp; YEAR( D259) &amp; "-" &amp; MONTH(D259) &amp;"-"&amp; DAY(D259) &amp; "'," &amp; C259 &amp; ",'" &amp; E259 &amp; "'),"</f>
        <v>(1801,9,'2023-6-2',18687,''),</v>
      </c>
      <c r="T259" t="str">
        <f t="shared" ref="T259:T269" si="19">"UPDATE Almacenes_Movimientos SET Fecha ='2023-05-27'" &amp; "WHERE Id =" &amp;A259</f>
        <v>UPDATE Almacenes_Movimientos SET Fecha ='2023-05-27'WHERE Id =1801</v>
      </c>
      <c r="Z259" s="11"/>
    </row>
    <row r="260" spans="1:26" x14ac:dyDescent="0.25">
      <c r="A260">
        <v>1802</v>
      </c>
      <c r="B260">
        <f>Configuracion!$B$4</f>
        <v>18687</v>
      </c>
      <c r="C260">
        <f>Configuracion!$B$4</f>
        <v>18687</v>
      </c>
      <c r="D260" s="12">
        <v>45079</v>
      </c>
      <c r="F260">
        <v>2</v>
      </c>
      <c r="G260">
        <v>2</v>
      </c>
      <c r="H260">
        <f>'Terceros-Clientes'!C261</f>
        <v>1725</v>
      </c>
      <c r="I260">
        <v>0</v>
      </c>
      <c r="J260">
        <v>-1</v>
      </c>
      <c r="K260" t="str">
        <f t="shared" si="16"/>
        <v>(18687,18687,'2023-6-2','',2,2,1725,0,-1),</v>
      </c>
      <c r="L260">
        <v>1</v>
      </c>
      <c r="M260">
        <f>'Terceros-Clientes'!H261</f>
        <v>23000</v>
      </c>
      <c r="N260">
        <v>1</v>
      </c>
      <c r="O260">
        <f>Configuracion!$B$5</f>
        <v>2</v>
      </c>
      <c r="P260" t="str">
        <f t="shared" si="17"/>
        <v>(1802,1,23000,1,2,23000,23000,0),</v>
      </c>
      <c r="Q260">
        <v>9</v>
      </c>
      <c r="R260" t="str">
        <f t="shared" si="18"/>
        <v>(1802,9,'2023-6-2',18687,''),</v>
      </c>
      <c r="T260" t="str">
        <f t="shared" si="19"/>
        <v>UPDATE Almacenes_Movimientos SET Fecha ='2023-05-27'WHERE Id =1802</v>
      </c>
      <c r="Z260" s="11"/>
    </row>
    <row r="261" spans="1:26" x14ac:dyDescent="0.25">
      <c r="A261">
        <v>1803</v>
      </c>
      <c r="B261">
        <f>Configuracion!$B$4</f>
        <v>18687</v>
      </c>
      <c r="C261">
        <f>Configuracion!$B$4</f>
        <v>18687</v>
      </c>
      <c r="D261" s="12">
        <v>45079</v>
      </c>
      <c r="F261">
        <v>2</v>
      </c>
      <c r="G261">
        <v>2</v>
      </c>
      <c r="H261">
        <f>'Terceros-Clientes'!C262</f>
        <v>1726</v>
      </c>
      <c r="I261">
        <v>0</v>
      </c>
      <c r="J261">
        <v>-1</v>
      </c>
      <c r="K261" t="str">
        <f t="shared" si="16"/>
        <v>(18687,18687,'2023-6-2','',2,2,1726,0,-1),</v>
      </c>
      <c r="L261">
        <v>1</v>
      </c>
      <c r="M261">
        <f>'Terceros-Clientes'!H262</f>
        <v>4000</v>
      </c>
      <c r="N261">
        <v>1</v>
      </c>
      <c r="O261">
        <f>Configuracion!$B$5</f>
        <v>2</v>
      </c>
      <c r="P261" t="str">
        <f t="shared" si="17"/>
        <v>(1803,1,4000,1,2,4000,4000,0),</v>
      </c>
      <c r="Q261">
        <v>9</v>
      </c>
      <c r="R261" t="str">
        <f t="shared" si="18"/>
        <v>(1803,9,'2023-6-2',18687,''),</v>
      </c>
      <c r="T261" t="str">
        <f t="shared" si="19"/>
        <v>UPDATE Almacenes_Movimientos SET Fecha ='2023-05-27'WHERE Id =1803</v>
      </c>
      <c r="Z261" s="11"/>
    </row>
    <row r="262" spans="1:26" x14ac:dyDescent="0.25">
      <c r="A262">
        <v>1804</v>
      </c>
      <c r="B262">
        <f>Configuracion!$B$4</f>
        <v>18687</v>
      </c>
      <c r="C262">
        <f>Configuracion!$B$4</f>
        <v>18687</v>
      </c>
      <c r="D262" s="12">
        <v>45079</v>
      </c>
      <c r="F262">
        <v>2</v>
      </c>
      <c r="G262">
        <v>2</v>
      </c>
      <c r="H262">
        <f>'Terceros-Clientes'!C263</f>
        <v>1727</v>
      </c>
      <c r="I262">
        <v>0</v>
      </c>
      <c r="J262">
        <v>-1</v>
      </c>
      <c r="K262" t="str">
        <f t="shared" si="16"/>
        <v>(18687,18687,'2023-6-2','',2,2,1727,0,-1),</v>
      </c>
      <c r="L262">
        <v>1</v>
      </c>
      <c r="M262">
        <f>'Terceros-Clientes'!H263</f>
        <v>16000</v>
      </c>
      <c r="N262">
        <v>1</v>
      </c>
      <c r="O262">
        <f>Configuracion!$B$5</f>
        <v>2</v>
      </c>
      <c r="P262" t="str">
        <f t="shared" si="17"/>
        <v>(1804,1,16000,1,2,16000,16000,0),</v>
      </c>
      <c r="Q262">
        <v>9</v>
      </c>
      <c r="R262" t="str">
        <f t="shared" si="18"/>
        <v>(1804,9,'2023-6-2',18687,''),</v>
      </c>
      <c r="T262" t="str">
        <f t="shared" si="19"/>
        <v>UPDATE Almacenes_Movimientos SET Fecha ='2023-05-27'WHERE Id =1804</v>
      </c>
      <c r="Z262" s="11"/>
    </row>
    <row r="263" spans="1:26" x14ac:dyDescent="0.25">
      <c r="A263">
        <v>1805</v>
      </c>
      <c r="B263">
        <f>Configuracion!$B$4</f>
        <v>18687</v>
      </c>
      <c r="C263">
        <f>Configuracion!$B$4</f>
        <v>18687</v>
      </c>
      <c r="D263" s="12">
        <v>45079</v>
      </c>
      <c r="F263">
        <v>2</v>
      </c>
      <c r="G263">
        <v>2</v>
      </c>
      <c r="H263">
        <f>'Terceros-Clientes'!C264</f>
        <v>1728</v>
      </c>
      <c r="I263">
        <v>0</v>
      </c>
      <c r="J263">
        <v>-1</v>
      </c>
      <c r="K263" t="str">
        <f t="shared" si="16"/>
        <v>(18687,18687,'2023-6-2','',2,2,1728,0,-1),</v>
      </c>
      <c r="L263">
        <v>1</v>
      </c>
      <c r="M263">
        <f>'Terceros-Clientes'!H264</f>
        <v>8000</v>
      </c>
      <c r="N263">
        <v>1</v>
      </c>
      <c r="O263">
        <f>Configuracion!$B$5</f>
        <v>2</v>
      </c>
      <c r="P263" t="str">
        <f t="shared" si="17"/>
        <v>(1805,1,8000,1,2,8000,8000,0),</v>
      </c>
      <c r="Q263">
        <v>9</v>
      </c>
      <c r="R263" t="str">
        <f t="shared" si="18"/>
        <v>(1805,9,'2023-6-2',18687,''),</v>
      </c>
      <c r="T263" t="str">
        <f t="shared" si="19"/>
        <v>UPDATE Almacenes_Movimientos SET Fecha ='2023-05-27'WHERE Id =1805</v>
      </c>
      <c r="Z263" s="11"/>
    </row>
    <row r="264" spans="1:26" x14ac:dyDescent="0.25">
      <c r="A264">
        <v>1806</v>
      </c>
      <c r="B264">
        <f>Configuracion!$B$4</f>
        <v>18687</v>
      </c>
      <c r="C264">
        <f>Configuracion!$B$4</f>
        <v>18687</v>
      </c>
      <c r="D264" s="12">
        <v>45079</v>
      </c>
      <c r="F264">
        <v>2</v>
      </c>
      <c r="G264">
        <v>2</v>
      </c>
      <c r="H264">
        <f>'Terceros-Clientes'!C265</f>
        <v>1729</v>
      </c>
      <c r="I264">
        <v>0</v>
      </c>
      <c r="J264">
        <v>-1</v>
      </c>
      <c r="K264" t="str">
        <f t="shared" si="16"/>
        <v>(18687,18687,'2023-6-2','',2,2,1729,0,-1),</v>
      </c>
      <c r="L264">
        <v>1</v>
      </c>
      <c r="M264">
        <f>'Terceros-Clientes'!H265</f>
        <v>8000</v>
      </c>
      <c r="N264">
        <v>1</v>
      </c>
      <c r="O264">
        <f>Configuracion!$B$5</f>
        <v>2</v>
      </c>
      <c r="P264" t="str">
        <f t="shared" si="17"/>
        <v>(1806,1,8000,1,2,8000,8000,0),</v>
      </c>
      <c r="Q264">
        <v>9</v>
      </c>
      <c r="R264" t="str">
        <f t="shared" si="18"/>
        <v>(1806,9,'2023-6-2',18687,''),</v>
      </c>
      <c r="T264" t="str">
        <f t="shared" si="19"/>
        <v>UPDATE Almacenes_Movimientos SET Fecha ='2023-05-27'WHERE Id =1806</v>
      </c>
      <c r="Z264" s="11"/>
    </row>
    <row r="265" spans="1:26" x14ac:dyDescent="0.25">
      <c r="A265">
        <v>1807</v>
      </c>
      <c r="B265">
        <f>Configuracion!$B$4</f>
        <v>18687</v>
      </c>
      <c r="C265">
        <f>Configuracion!$B$4</f>
        <v>18687</v>
      </c>
      <c r="D265" s="12">
        <v>45079</v>
      </c>
      <c r="F265">
        <v>2</v>
      </c>
      <c r="G265">
        <v>2</v>
      </c>
      <c r="H265">
        <f>'Terceros-Clientes'!C266</f>
        <v>1730</v>
      </c>
      <c r="I265">
        <v>0</v>
      </c>
      <c r="J265">
        <v>-1</v>
      </c>
      <c r="K265" t="str">
        <f t="shared" si="16"/>
        <v>(18687,18687,'2023-6-2','',2,2,1730,0,-1),</v>
      </c>
      <c r="L265">
        <v>1</v>
      </c>
      <c r="M265">
        <f>'Terceros-Clientes'!H266</f>
        <v>3000</v>
      </c>
      <c r="N265">
        <v>1</v>
      </c>
      <c r="O265">
        <f>Configuracion!$B$5</f>
        <v>2</v>
      </c>
      <c r="P265" t="str">
        <f t="shared" si="17"/>
        <v>(1807,1,3000,1,2,3000,3000,0),</v>
      </c>
      <c r="Q265">
        <v>9</v>
      </c>
      <c r="R265" t="str">
        <f t="shared" si="18"/>
        <v>(1807,9,'2023-6-2',18687,''),</v>
      </c>
      <c r="T265" t="str">
        <f t="shared" si="19"/>
        <v>UPDATE Almacenes_Movimientos SET Fecha ='2023-05-27'WHERE Id =1807</v>
      </c>
      <c r="Z265" s="11"/>
    </row>
    <row r="266" spans="1:26" x14ac:dyDescent="0.25">
      <c r="A266">
        <v>1808</v>
      </c>
      <c r="B266">
        <f>Configuracion!$B$4</f>
        <v>18687</v>
      </c>
      <c r="C266">
        <f>Configuracion!$B$4</f>
        <v>18687</v>
      </c>
      <c r="D266" s="12">
        <v>45079</v>
      </c>
      <c r="F266">
        <v>2</v>
      </c>
      <c r="G266">
        <v>2</v>
      </c>
      <c r="H266">
        <f>'Terceros-Clientes'!C267</f>
        <v>1731</v>
      </c>
      <c r="I266">
        <v>0</v>
      </c>
      <c r="J266">
        <v>-1</v>
      </c>
      <c r="K266" t="str">
        <f t="shared" si="16"/>
        <v>(18687,18687,'2023-6-2','',2,2,1731,0,-1),</v>
      </c>
      <c r="L266">
        <v>1</v>
      </c>
      <c r="M266">
        <f>'Terceros-Clientes'!H267</f>
        <v>2000</v>
      </c>
      <c r="N266">
        <v>1</v>
      </c>
      <c r="O266">
        <f>Configuracion!$B$5</f>
        <v>2</v>
      </c>
      <c r="P266" t="str">
        <f t="shared" si="17"/>
        <v>(1808,1,2000,1,2,2000,2000,0),</v>
      </c>
      <c r="Q266">
        <v>9</v>
      </c>
      <c r="R266" t="str">
        <f t="shared" si="18"/>
        <v>(1808,9,'2023-6-2',18687,''),</v>
      </c>
      <c r="T266" t="str">
        <f t="shared" si="19"/>
        <v>UPDATE Almacenes_Movimientos SET Fecha ='2023-05-27'WHERE Id =1808</v>
      </c>
      <c r="Z266" s="11"/>
    </row>
    <row r="267" spans="1:26" x14ac:dyDescent="0.25">
      <c r="A267">
        <v>1809</v>
      </c>
      <c r="B267">
        <f>Configuracion!$B$4</f>
        <v>18687</v>
      </c>
      <c r="C267">
        <f>Configuracion!$B$4</f>
        <v>18687</v>
      </c>
      <c r="D267" s="12">
        <v>45079</v>
      </c>
      <c r="F267">
        <v>2</v>
      </c>
      <c r="G267">
        <v>2</v>
      </c>
      <c r="H267">
        <f>'Terceros-Clientes'!C268</f>
        <v>1732</v>
      </c>
      <c r="I267">
        <v>0</v>
      </c>
      <c r="J267">
        <v>-1</v>
      </c>
      <c r="K267" t="str">
        <f t="shared" si="16"/>
        <v>(18687,18687,'2023-6-2','',2,2,1732,0,-1),</v>
      </c>
      <c r="L267">
        <v>1</v>
      </c>
      <c r="M267">
        <f>'Terceros-Clientes'!H268</f>
        <v>21000</v>
      </c>
      <c r="N267">
        <v>1</v>
      </c>
      <c r="O267">
        <f>Configuracion!$B$5</f>
        <v>2</v>
      </c>
      <c r="P267" t="str">
        <f t="shared" si="17"/>
        <v>(1809,1,21000,1,2,21000,21000,0),</v>
      </c>
      <c r="Q267">
        <v>9</v>
      </c>
      <c r="R267" t="str">
        <f t="shared" si="18"/>
        <v>(1809,9,'2023-6-2',18687,''),</v>
      </c>
      <c r="T267" t="str">
        <f t="shared" si="19"/>
        <v>UPDATE Almacenes_Movimientos SET Fecha ='2023-05-27'WHERE Id =1809</v>
      </c>
      <c r="Z267" s="11"/>
    </row>
    <row r="268" spans="1:26" x14ac:dyDescent="0.25">
      <c r="A268">
        <v>1810</v>
      </c>
      <c r="B268">
        <f>Configuracion!$B$4</f>
        <v>18687</v>
      </c>
      <c r="C268">
        <f>Configuracion!$B$4</f>
        <v>18687</v>
      </c>
      <c r="D268" s="12">
        <v>45079</v>
      </c>
      <c r="F268">
        <v>2</v>
      </c>
      <c r="G268">
        <v>2</v>
      </c>
      <c r="H268">
        <f>'Terceros-Clientes'!C269</f>
        <v>1733</v>
      </c>
      <c r="I268">
        <v>0</v>
      </c>
      <c r="J268">
        <v>-1</v>
      </c>
      <c r="K268" t="str">
        <f t="shared" si="16"/>
        <v>(18687,18687,'2023-6-2','',2,2,1733,0,-1),</v>
      </c>
      <c r="L268">
        <v>1</v>
      </c>
      <c r="M268">
        <f>'Terceros-Clientes'!H269</f>
        <v>15000</v>
      </c>
      <c r="N268">
        <v>1</v>
      </c>
      <c r="O268">
        <f>Configuracion!$B$5</f>
        <v>2</v>
      </c>
      <c r="P268" t="str">
        <f t="shared" si="17"/>
        <v>(1810,1,15000,1,2,15000,15000,0),</v>
      </c>
      <c r="Q268">
        <v>9</v>
      </c>
      <c r="R268" t="str">
        <f t="shared" si="18"/>
        <v>(1810,9,'2023-6-2',18687,''),</v>
      </c>
      <c r="T268" t="str">
        <f t="shared" si="19"/>
        <v>UPDATE Almacenes_Movimientos SET Fecha ='2023-05-27'WHERE Id =1810</v>
      </c>
      <c r="Z268" s="11"/>
    </row>
    <row r="269" spans="1:26" x14ac:dyDescent="0.25">
      <c r="A269">
        <v>1811</v>
      </c>
      <c r="B269">
        <f>Configuracion!$B$4</f>
        <v>18687</v>
      </c>
      <c r="C269">
        <f>Configuracion!$B$4</f>
        <v>18687</v>
      </c>
      <c r="D269" s="12">
        <v>45079</v>
      </c>
      <c r="F269">
        <v>2</v>
      </c>
      <c r="G269">
        <v>2</v>
      </c>
      <c r="H269">
        <f>'Terceros-Clientes'!C270</f>
        <v>1734</v>
      </c>
      <c r="I269">
        <v>0</v>
      </c>
      <c r="J269">
        <v>-1</v>
      </c>
      <c r="K269" t="str">
        <f t="shared" si="16"/>
        <v>(18687,18687,'2023-6-2','',2,2,1734,0,-1),</v>
      </c>
      <c r="L269">
        <v>1</v>
      </c>
      <c r="M269">
        <f>'Terceros-Clientes'!H270</f>
        <v>8000</v>
      </c>
      <c r="N269">
        <v>1</v>
      </c>
      <c r="O269">
        <f>Configuracion!$B$5</f>
        <v>2</v>
      </c>
      <c r="P269" t="str">
        <f t="shared" si="17"/>
        <v>(1811,1,8000,1,2,8000,8000,0),</v>
      </c>
      <c r="Q269">
        <v>9</v>
      </c>
      <c r="R269" t="str">
        <f t="shared" si="18"/>
        <v>(1811,9,'2023-6-2',18687,''),</v>
      </c>
      <c r="T269" t="str">
        <f t="shared" si="19"/>
        <v>UPDATE Almacenes_Movimientos SET Fecha ='2023-05-27'WHERE Id =1811</v>
      </c>
      <c r="Z26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Configuracion</vt:lpstr>
      <vt:lpstr>Terceros-Proveedores</vt:lpstr>
      <vt:lpstr>Productos</vt:lpstr>
      <vt:lpstr>Usuarios</vt:lpstr>
      <vt:lpstr>Rutas</vt:lpstr>
      <vt:lpstr>Rutas-Clientes</vt:lpstr>
      <vt:lpstr>Terceros-Clientes</vt:lpstr>
      <vt:lpstr>Movimientos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Juan Felipe Morales Tabares</cp:lastModifiedBy>
  <dcterms:created xsi:type="dcterms:W3CDTF">2023-04-11T13:16:15Z</dcterms:created>
  <dcterms:modified xsi:type="dcterms:W3CDTF">2023-11-15T19:23:02Z</dcterms:modified>
</cp:coreProperties>
</file>